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xr:revisionPtr revIDLastSave="0" documentId="8_{71EF9831-25CE-4CF0-9278-C1F57323EF39}" xr6:coauthVersionLast="47" xr6:coauthVersionMax="47" xr10:uidLastSave="{00000000-0000-0000-0000-000000000000}"/>
  <bookViews>
    <workbookView xWindow="29010" yWindow="840" windowWidth="17520" windowHeight="12780" xr2:uid="{00000000-000D-0000-FFFF-FFFF00000000}"/>
  </bookViews>
  <sheets>
    <sheet name="Testing Summary" sheetId="6" r:id="rId1"/>
    <sheet name="Reported Dist. Data" sheetId="7" r:id="rId2"/>
    <sheet name="Example Testing Summary" sheetId="2" r:id="rId3"/>
    <sheet name="Example Reported Dist. Data" sheetId="3" r:id="rId4"/>
  </sheets>
  <definedNames>
    <definedName name="_xlnm._FilterDatabase" localSheetId="3" hidden="1">'Example Reported Dist. Data'!$A$6:$AM$6</definedName>
    <definedName name="_xlnm._FilterDatabase" localSheetId="1" hidden="1">'Reported Dist. Data'!$A$6:$AM$6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5" i="3" l="1"/>
  <c r="T75" i="3"/>
  <c r="S75" i="3"/>
  <c r="R75" i="3"/>
  <c r="Q75" i="3"/>
  <c r="P75" i="3"/>
  <c r="O75" i="3"/>
  <c r="N75" i="3"/>
  <c r="U74" i="3"/>
  <c r="T74" i="3"/>
  <c r="S74" i="3"/>
  <c r="R74" i="3"/>
  <c r="Q74" i="3"/>
  <c r="P74" i="3"/>
  <c r="O74" i="3"/>
  <c r="N74" i="3"/>
  <c r="U73" i="3"/>
  <c r="T73" i="3"/>
  <c r="S73" i="3"/>
  <c r="R73" i="3"/>
  <c r="Q73" i="3"/>
  <c r="P73" i="3"/>
  <c r="O73" i="3"/>
  <c r="N73" i="3"/>
  <c r="U72" i="3"/>
  <c r="T72" i="3"/>
  <c r="S72" i="3"/>
  <c r="R72" i="3"/>
  <c r="Q72" i="3"/>
  <c r="P72" i="3"/>
  <c r="O72" i="3"/>
  <c r="N72" i="3"/>
  <c r="U71" i="3"/>
  <c r="T71" i="3"/>
  <c r="S71" i="3"/>
  <c r="R71" i="3"/>
  <c r="Q71" i="3"/>
  <c r="P71" i="3"/>
  <c r="O71" i="3"/>
  <c r="N71" i="3"/>
  <c r="U70" i="3"/>
  <c r="T70" i="3"/>
  <c r="S70" i="3"/>
  <c r="R70" i="3"/>
  <c r="Q70" i="3"/>
  <c r="P70" i="3"/>
  <c r="O70" i="3"/>
  <c r="N70" i="3"/>
  <c r="U69" i="3"/>
  <c r="T69" i="3"/>
  <c r="S69" i="3"/>
  <c r="R69" i="3"/>
  <c r="Q69" i="3"/>
  <c r="P69" i="3"/>
  <c r="O69" i="3"/>
  <c r="N69" i="3"/>
  <c r="U68" i="3"/>
  <c r="T68" i="3"/>
  <c r="S68" i="3"/>
  <c r="R68" i="3"/>
  <c r="Q68" i="3"/>
  <c r="P68" i="3"/>
  <c r="O68" i="3"/>
  <c r="N68" i="3"/>
  <c r="U67" i="3"/>
  <c r="T67" i="3"/>
  <c r="S67" i="3"/>
  <c r="R67" i="3"/>
  <c r="Q67" i="3"/>
  <c r="P67" i="3"/>
  <c r="O67" i="3"/>
  <c r="N67" i="3"/>
  <c r="U66" i="3"/>
  <c r="T66" i="3"/>
  <c r="S66" i="3"/>
  <c r="R66" i="3"/>
  <c r="Q66" i="3"/>
  <c r="P66" i="3"/>
  <c r="O66" i="3"/>
  <c r="N66" i="3"/>
  <c r="U65" i="3"/>
  <c r="T65" i="3"/>
  <c r="S65" i="3"/>
  <c r="R65" i="3"/>
  <c r="Q65" i="3"/>
  <c r="P65" i="3"/>
  <c r="O65" i="3"/>
  <c r="N65" i="3"/>
  <c r="U64" i="3"/>
  <c r="T64" i="3"/>
  <c r="S64" i="3"/>
  <c r="R64" i="3"/>
  <c r="Q64" i="3"/>
  <c r="P64" i="3"/>
  <c r="O64" i="3"/>
  <c r="N64" i="3"/>
  <c r="U63" i="3"/>
  <c r="T63" i="3"/>
  <c r="S63" i="3"/>
  <c r="R63" i="3"/>
  <c r="Q63" i="3"/>
  <c r="P63" i="3"/>
  <c r="O63" i="3"/>
  <c r="N63" i="3"/>
  <c r="U62" i="3"/>
  <c r="T62" i="3"/>
  <c r="S62" i="3"/>
  <c r="R62" i="3"/>
  <c r="Q62" i="3"/>
  <c r="P62" i="3"/>
  <c r="O62" i="3"/>
  <c r="N62" i="3"/>
  <c r="U61" i="3"/>
  <c r="T61" i="3"/>
  <c r="S61" i="3"/>
  <c r="R61" i="3"/>
  <c r="Q61" i="3"/>
  <c r="P61" i="3"/>
  <c r="O61" i="3"/>
  <c r="N61" i="3"/>
  <c r="U60" i="3"/>
  <c r="T60" i="3"/>
  <c r="S60" i="3"/>
  <c r="R60" i="3"/>
  <c r="Q60" i="3"/>
  <c r="P60" i="3"/>
  <c r="O60" i="3"/>
  <c r="N60" i="3"/>
  <c r="U59" i="3"/>
  <c r="T59" i="3"/>
  <c r="S59" i="3"/>
  <c r="R59" i="3"/>
  <c r="Q59" i="3"/>
  <c r="P59" i="3"/>
  <c r="O59" i="3"/>
  <c r="N59" i="3"/>
  <c r="U58" i="3"/>
  <c r="T58" i="3"/>
  <c r="S58" i="3"/>
  <c r="R58" i="3"/>
  <c r="Q58" i="3"/>
  <c r="P58" i="3"/>
  <c r="O58" i="3"/>
  <c r="N58" i="3"/>
  <c r="U57" i="3"/>
  <c r="T57" i="3"/>
  <c r="S57" i="3"/>
  <c r="R57" i="3"/>
  <c r="Q57" i="3"/>
  <c r="P57" i="3"/>
  <c r="O57" i="3"/>
  <c r="N57" i="3"/>
  <c r="U56" i="3"/>
  <c r="T56" i="3"/>
  <c r="S56" i="3"/>
  <c r="R56" i="3"/>
  <c r="Q56" i="3"/>
  <c r="P56" i="3"/>
  <c r="O56" i="3"/>
  <c r="N56" i="3"/>
  <c r="U55" i="3"/>
  <c r="T55" i="3"/>
  <c r="S55" i="3"/>
  <c r="R55" i="3"/>
  <c r="Q55" i="3"/>
  <c r="P55" i="3"/>
  <c r="O55" i="3"/>
  <c r="N55" i="3"/>
  <c r="U54" i="3"/>
  <c r="T54" i="3"/>
  <c r="S54" i="3"/>
  <c r="R54" i="3"/>
  <c r="Q54" i="3"/>
  <c r="P54" i="3"/>
  <c r="O54" i="3"/>
  <c r="N54" i="3"/>
  <c r="U53" i="3"/>
  <c r="T53" i="3"/>
  <c r="S53" i="3"/>
  <c r="R53" i="3"/>
  <c r="Q53" i="3"/>
  <c r="P53" i="3"/>
  <c r="O53" i="3"/>
  <c r="N53" i="3"/>
  <c r="U52" i="3"/>
  <c r="T52" i="3"/>
  <c r="S52" i="3"/>
  <c r="R52" i="3"/>
  <c r="Q52" i="3"/>
  <c r="P52" i="3"/>
  <c r="O52" i="3"/>
  <c r="N52" i="3"/>
  <c r="U51" i="3"/>
  <c r="T51" i="3"/>
  <c r="S51" i="3"/>
  <c r="R51" i="3"/>
  <c r="Q51" i="3"/>
  <c r="P51" i="3"/>
  <c r="O51" i="3"/>
  <c r="N51" i="3"/>
  <c r="U50" i="3"/>
  <c r="T50" i="3"/>
  <c r="S50" i="3"/>
  <c r="R50" i="3"/>
  <c r="Q50" i="3"/>
  <c r="P50" i="3"/>
  <c r="O50" i="3"/>
  <c r="N50" i="3"/>
  <c r="U49" i="3"/>
  <c r="T49" i="3"/>
  <c r="S49" i="3"/>
  <c r="R49" i="3"/>
  <c r="Q49" i="3"/>
  <c r="P49" i="3"/>
  <c r="O49" i="3"/>
  <c r="N49" i="3"/>
  <c r="U48" i="3"/>
  <c r="T48" i="3"/>
  <c r="S48" i="3"/>
  <c r="R48" i="3"/>
  <c r="Q48" i="3"/>
  <c r="P48" i="3"/>
  <c r="O48" i="3"/>
  <c r="N48" i="3"/>
  <c r="U47" i="3"/>
  <c r="T47" i="3"/>
  <c r="S47" i="3"/>
  <c r="R47" i="3"/>
  <c r="Q47" i="3"/>
  <c r="P47" i="3"/>
  <c r="O47" i="3"/>
  <c r="N47" i="3"/>
  <c r="U46" i="3"/>
  <c r="T46" i="3"/>
  <c r="S46" i="3"/>
  <c r="R46" i="3"/>
  <c r="Q46" i="3"/>
  <c r="P46" i="3"/>
  <c r="O46" i="3"/>
  <c r="N46" i="3"/>
  <c r="U45" i="3"/>
  <c r="T45" i="3"/>
  <c r="S45" i="3"/>
  <c r="R45" i="3"/>
  <c r="Q45" i="3"/>
  <c r="P45" i="3"/>
  <c r="O45" i="3"/>
  <c r="N45" i="3"/>
  <c r="U44" i="3"/>
  <c r="T44" i="3"/>
  <c r="S44" i="3"/>
  <c r="R44" i="3"/>
  <c r="Q44" i="3"/>
  <c r="P44" i="3"/>
  <c r="O44" i="3"/>
  <c r="N44" i="3"/>
  <c r="U43" i="3"/>
  <c r="T43" i="3"/>
  <c r="S43" i="3"/>
  <c r="R43" i="3"/>
  <c r="Q43" i="3"/>
  <c r="P43" i="3"/>
  <c r="O43" i="3"/>
  <c r="N43" i="3"/>
  <c r="U42" i="3"/>
  <c r="T42" i="3"/>
  <c r="S42" i="3"/>
  <c r="R42" i="3"/>
  <c r="Q42" i="3"/>
  <c r="P42" i="3"/>
  <c r="O42" i="3"/>
  <c r="N42" i="3"/>
  <c r="U41" i="3"/>
  <c r="T41" i="3"/>
  <c r="S41" i="3"/>
  <c r="R41" i="3"/>
  <c r="Q41" i="3"/>
  <c r="P41" i="3"/>
  <c r="O41" i="3"/>
  <c r="N41" i="3"/>
  <c r="U40" i="3"/>
  <c r="T40" i="3"/>
  <c r="S40" i="3"/>
  <c r="R40" i="3"/>
  <c r="Q40" i="3"/>
  <c r="P40" i="3"/>
  <c r="O40" i="3"/>
  <c r="N40" i="3"/>
  <c r="U39" i="3"/>
  <c r="T39" i="3"/>
  <c r="S39" i="3"/>
  <c r="R39" i="3"/>
  <c r="Q39" i="3"/>
  <c r="P39" i="3"/>
  <c r="O39" i="3"/>
  <c r="N39" i="3"/>
  <c r="U38" i="3"/>
  <c r="T38" i="3"/>
  <c r="S38" i="3"/>
  <c r="R38" i="3"/>
  <c r="Q38" i="3"/>
  <c r="P38" i="3"/>
  <c r="O38" i="3"/>
  <c r="N38" i="3"/>
  <c r="U37" i="3"/>
  <c r="T37" i="3"/>
  <c r="S37" i="3"/>
  <c r="R37" i="3"/>
  <c r="Q37" i="3"/>
  <c r="P37" i="3"/>
  <c r="O37" i="3"/>
  <c r="N37" i="3"/>
  <c r="U36" i="3"/>
  <c r="T36" i="3"/>
  <c r="S36" i="3"/>
  <c r="R36" i="3"/>
  <c r="Q36" i="3"/>
  <c r="P36" i="3"/>
  <c r="O36" i="3"/>
  <c r="N36" i="3"/>
  <c r="U35" i="3"/>
  <c r="T35" i="3"/>
  <c r="S35" i="3"/>
  <c r="R35" i="3"/>
  <c r="Q35" i="3"/>
  <c r="P35" i="3"/>
  <c r="O35" i="3"/>
  <c r="N35" i="3"/>
  <c r="U34" i="3"/>
  <c r="T34" i="3"/>
  <c r="S34" i="3"/>
  <c r="R34" i="3"/>
  <c r="Q34" i="3"/>
  <c r="P34" i="3"/>
  <c r="O34" i="3"/>
  <c r="N34" i="3"/>
  <c r="U33" i="3"/>
  <c r="T33" i="3"/>
  <c r="S33" i="3"/>
  <c r="R33" i="3"/>
  <c r="Q33" i="3"/>
  <c r="P33" i="3"/>
  <c r="O33" i="3"/>
  <c r="N33" i="3"/>
  <c r="U32" i="3"/>
  <c r="T32" i="3"/>
  <c r="S32" i="3"/>
  <c r="R32" i="3"/>
  <c r="Q32" i="3"/>
  <c r="P32" i="3"/>
  <c r="O32" i="3"/>
  <c r="N32" i="3"/>
  <c r="U31" i="3"/>
  <c r="T31" i="3"/>
  <c r="S31" i="3"/>
  <c r="R31" i="3"/>
  <c r="Q31" i="3"/>
  <c r="P31" i="3"/>
  <c r="O31" i="3"/>
  <c r="N31" i="3"/>
  <c r="U30" i="3"/>
  <c r="T30" i="3"/>
  <c r="S30" i="3"/>
  <c r="R30" i="3"/>
  <c r="Q30" i="3"/>
  <c r="P30" i="3"/>
  <c r="O30" i="3"/>
  <c r="N30" i="3"/>
  <c r="U29" i="3"/>
  <c r="T29" i="3"/>
  <c r="S29" i="3"/>
  <c r="R29" i="3"/>
  <c r="Q29" i="3"/>
  <c r="P29" i="3"/>
  <c r="O29" i="3"/>
  <c r="N29" i="3"/>
  <c r="U28" i="3"/>
  <c r="T28" i="3"/>
  <c r="S28" i="3"/>
  <c r="R28" i="3"/>
  <c r="Q28" i="3"/>
  <c r="P28" i="3"/>
  <c r="O28" i="3"/>
  <c r="N28" i="3"/>
  <c r="U27" i="3"/>
  <c r="T27" i="3"/>
  <c r="S27" i="3"/>
  <c r="R27" i="3"/>
  <c r="Q27" i="3"/>
  <c r="P27" i="3"/>
  <c r="O27" i="3"/>
  <c r="N27" i="3"/>
  <c r="U26" i="3"/>
  <c r="T26" i="3"/>
  <c r="S26" i="3"/>
  <c r="R26" i="3"/>
  <c r="Q26" i="3"/>
  <c r="P26" i="3"/>
  <c r="O26" i="3"/>
  <c r="N26" i="3"/>
  <c r="U25" i="3"/>
  <c r="T25" i="3"/>
  <c r="S25" i="3"/>
  <c r="R25" i="3"/>
  <c r="Q25" i="3"/>
  <c r="P25" i="3"/>
  <c r="O25" i="3"/>
  <c r="N25" i="3"/>
  <c r="U24" i="3"/>
  <c r="T24" i="3"/>
  <c r="S24" i="3"/>
  <c r="R24" i="3"/>
  <c r="Q24" i="3"/>
  <c r="P24" i="3"/>
  <c r="O24" i="3"/>
  <c r="N24" i="3"/>
  <c r="U23" i="3"/>
  <c r="T23" i="3"/>
  <c r="S23" i="3"/>
  <c r="R23" i="3"/>
  <c r="Q23" i="3"/>
  <c r="P23" i="3"/>
  <c r="O23" i="3"/>
  <c r="N23" i="3"/>
  <c r="U22" i="3"/>
  <c r="T22" i="3"/>
  <c r="S22" i="3"/>
  <c r="R22" i="3"/>
  <c r="Q22" i="3"/>
  <c r="P22" i="3"/>
  <c r="O22" i="3"/>
  <c r="N22" i="3"/>
  <c r="U21" i="3"/>
  <c r="T21" i="3"/>
  <c r="S21" i="3"/>
  <c r="R21" i="3"/>
  <c r="Q21" i="3"/>
  <c r="P21" i="3"/>
  <c r="O21" i="3"/>
  <c r="N21" i="3"/>
  <c r="U20" i="3"/>
  <c r="T20" i="3"/>
  <c r="S20" i="3"/>
  <c r="R20" i="3"/>
  <c r="Q20" i="3"/>
  <c r="P20" i="3"/>
  <c r="O20" i="3"/>
  <c r="N20" i="3"/>
  <c r="U19" i="3"/>
  <c r="T19" i="3"/>
  <c r="S19" i="3"/>
  <c r="R19" i="3"/>
  <c r="Q19" i="3"/>
  <c r="P19" i="3"/>
  <c r="O19" i="3"/>
  <c r="N19" i="3"/>
  <c r="U18" i="3"/>
  <c r="T18" i="3"/>
  <c r="S18" i="3"/>
  <c r="R18" i="3"/>
  <c r="Q18" i="3"/>
  <c r="P18" i="3"/>
  <c r="O18" i="3"/>
  <c r="N18" i="3"/>
  <c r="U17" i="3"/>
  <c r="T17" i="3"/>
  <c r="S17" i="3"/>
  <c r="R17" i="3"/>
  <c r="Q17" i="3"/>
  <c r="P17" i="3"/>
  <c r="O17" i="3"/>
  <c r="N17" i="3"/>
  <c r="U16" i="3"/>
  <c r="T16" i="3"/>
  <c r="S16" i="3"/>
  <c r="R16" i="3"/>
  <c r="Q16" i="3"/>
  <c r="P16" i="3"/>
  <c r="O16" i="3"/>
  <c r="N16" i="3"/>
  <c r="U15" i="3"/>
  <c r="T15" i="3"/>
  <c r="S15" i="3"/>
  <c r="R15" i="3"/>
  <c r="Q15" i="3"/>
  <c r="P15" i="3"/>
  <c r="O15" i="3"/>
  <c r="N15" i="3"/>
  <c r="U14" i="3"/>
  <c r="T14" i="3"/>
  <c r="S14" i="3"/>
  <c r="R14" i="3"/>
  <c r="Q14" i="3"/>
  <c r="P14" i="3"/>
  <c r="O14" i="3"/>
  <c r="N14" i="3"/>
  <c r="U13" i="3"/>
  <c r="T13" i="3"/>
  <c r="S13" i="3"/>
  <c r="R13" i="3"/>
  <c r="Q13" i="3"/>
  <c r="P13" i="3"/>
  <c r="O13" i="3"/>
  <c r="N13" i="3"/>
  <c r="U12" i="3"/>
  <c r="T12" i="3"/>
  <c r="S12" i="3"/>
  <c r="R12" i="3"/>
  <c r="Q12" i="3"/>
  <c r="P12" i="3"/>
  <c r="O12" i="3"/>
  <c r="N12" i="3"/>
  <c r="U11" i="3"/>
  <c r="T11" i="3"/>
  <c r="S11" i="3"/>
  <c r="R11" i="3"/>
  <c r="Q11" i="3"/>
  <c r="P11" i="3"/>
  <c r="O11" i="3"/>
  <c r="N11" i="3"/>
  <c r="U10" i="3"/>
  <c r="T10" i="3"/>
  <c r="S10" i="3"/>
  <c r="R10" i="3"/>
  <c r="Q10" i="3"/>
  <c r="P10" i="3"/>
  <c r="O10" i="3"/>
  <c r="N10" i="3"/>
  <c r="U9" i="3"/>
  <c r="T9" i="3"/>
  <c r="S9" i="3"/>
  <c r="R9" i="3"/>
  <c r="Q9" i="3"/>
  <c r="P9" i="3"/>
  <c r="O9" i="3"/>
  <c r="N9" i="3"/>
  <c r="U8" i="3"/>
  <c r="T8" i="3"/>
  <c r="S8" i="3"/>
  <c r="R8" i="3"/>
  <c r="Q8" i="3"/>
  <c r="P8" i="3"/>
  <c r="O8" i="3"/>
  <c r="N8" i="3"/>
  <c r="U7" i="3"/>
  <c r="T7" i="3"/>
  <c r="S7" i="3"/>
  <c r="R7" i="3"/>
  <c r="Q7" i="3"/>
  <c r="P7" i="3"/>
  <c r="O7" i="3"/>
  <c r="N7" i="3"/>
  <c r="U75" i="7"/>
  <c r="T75" i="7"/>
  <c r="S75" i="7"/>
  <c r="R75" i="7"/>
  <c r="Q75" i="7"/>
  <c r="P75" i="7"/>
  <c r="O75" i="7"/>
  <c r="N75" i="7"/>
  <c r="U74" i="7"/>
  <c r="T74" i="7"/>
  <c r="S74" i="7"/>
  <c r="R74" i="7"/>
  <c r="Q74" i="7"/>
  <c r="P74" i="7"/>
  <c r="O74" i="7"/>
  <c r="N74" i="7"/>
  <c r="U73" i="7"/>
  <c r="T73" i="7"/>
  <c r="S73" i="7"/>
  <c r="R73" i="7"/>
  <c r="Q73" i="7"/>
  <c r="P73" i="7"/>
  <c r="O73" i="7"/>
  <c r="N73" i="7"/>
  <c r="U72" i="7"/>
  <c r="T72" i="7"/>
  <c r="S72" i="7"/>
  <c r="R72" i="7"/>
  <c r="Q72" i="7"/>
  <c r="P72" i="7"/>
  <c r="O72" i="7"/>
  <c r="N72" i="7"/>
  <c r="U71" i="7"/>
  <c r="T71" i="7"/>
  <c r="S71" i="7"/>
  <c r="R71" i="7"/>
  <c r="Q71" i="7"/>
  <c r="P71" i="7"/>
  <c r="O71" i="7"/>
  <c r="N71" i="7"/>
  <c r="U70" i="7"/>
  <c r="T70" i="7"/>
  <c r="S70" i="7"/>
  <c r="R70" i="7"/>
  <c r="Q70" i="7"/>
  <c r="P70" i="7"/>
  <c r="O70" i="7"/>
  <c r="N70" i="7"/>
  <c r="U69" i="7"/>
  <c r="T69" i="7"/>
  <c r="S69" i="7"/>
  <c r="R69" i="7"/>
  <c r="Q69" i="7"/>
  <c r="P69" i="7"/>
  <c r="O69" i="7"/>
  <c r="N69" i="7"/>
  <c r="U68" i="7"/>
  <c r="T68" i="7"/>
  <c r="S68" i="7"/>
  <c r="R68" i="7"/>
  <c r="Q68" i="7"/>
  <c r="P68" i="7"/>
  <c r="O68" i="7"/>
  <c r="N68" i="7"/>
  <c r="U67" i="7"/>
  <c r="T67" i="7"/>
  <c r="S67" i="7"/>
  <c r="R67" i="7"/>
  <c r="Q67" i="7"/>
  <c r="P67" i="7"/>
  <c r="O67" i="7"/>
  <c r="N67" i="7"/>
  <c r="U66" i="7"/>
  <c r="T66" i="7"/>
  <c r="S66" i="7"/>
  <c r="R66" i="7"/>
  <c r="Q66" i="7"/>
  <c r="P66" i="7"/>
  <c r="O66" i="7"/>
  <c r="N66" i="7"/>
  <c r="U65" i="7"/>
  <c r="T65" i="7"/>
  <c r="S65" i="7"/>
  <c r="R65" i="7"/>
  <c r="Q65" i="7"/>
  <c r="P65" i="7"/>
  <c r="O65" i="7"/>
  <c r="N65" i="7"/>
  <c r="U64" i="7"/>
  <c r="T64" i="7"/>
  <c r="S64" i="7"/>
  <c r="R64" i="7"/>
  <c r="Q64" i="7"/>
  <c r="P64" i="7"/>
  <c r="O64" i="7"/>
  <c r="N64" i="7"/>
  <c r="U63" i="7"/>
  <c r="T63" i="7"/>
  <c r="S63" i="7"/>
  <c r="R63" i="7"/>
  <c r="Q63" i="7"/>
  <c r="P63" i="7"/>
  <c r="O63" i="7"/>
  <c r="N63" i="7"/>
  <c r="U62" i="7"/>
  <c r="T62" i="7"/>
  <c r="S62" i="7"/>
  <c r="R62" i="7"/>
  <c r="Q62" i="7"/>
  <c r="P62" i="7"/>
  <c r="O62" i="7"/>
  <c r="N62" i="7"/>
  <c r="U61" i="7"/>
  <c r="T61" i="7"/>
  <c r="S61" i="7"/>
  <c r="R61" i="7"/>
  <c r="Q61" i="7"/>
  <c r="P61" i="7"/>
  <c r="O61" i="7"/>
  <c r="N61" i="7"/>
  <c r="U60" i="7"/>
  <c r="T60" i="7"/>
  <c r="S60" i="7"/>
  <c r="R60" i="7"/>
  <c r="Q60" i="7"/>
  <c r="P60" i="7"/>
  <c r="O60" i="7"/>
  <c r="N60" i="7"/>
  <c r="U59" i="7"/>
  <c r="T59" i="7"/>
  <c r="S59" i="7"/>
  <c r="R59" i="7"/>
  <c r="Q59" i="7"/>
  <c r="P59" i="7"/>
  <c r="O59" i="7"/>
  <c r="N59" i="7"/>
  <c r="U58" i="7"/>
  <c r="T58" i="7"/>
  <c r="S58" i="7"/>
  <c r="R58" i="7"/>
  <c r="Q58" i="7"/>
  <c r="P58" i="7"/>
  <c r="O58" i="7"/>
  <c r="N58" i="7"/>
  <c r="U57" i="7"/>
  <c r="T57" i="7"/>
  <c r="S57" i="7"/>
  <c r="R57" i="7"/>
  <c r="Q57" i="7"/>
  <c r="P57" i="7"/>
  <c r="O57" i="7"/>
  <c r="N57" i="7"/>
  <c r="U56" i="7"/>
  <c r="T56" i="7"/>
  <c r="S56" i="7"/>
  <c r="R56" i="7"/>
  <c r="Q56" i="7"/>
  <c r="P56" i="7"/>
  <c r="O56" i="7"/>
  <c r="N56" i="7"/>
  <c r="U55" i="7"/>
  <c r="T55" i="7"/>
  <c r="S55" i="7"/>
  <c r="R55" i="7"/>
  <c r="Q55" i="7"/>
  <c r="P55" i="7"/>
  <c r="O55" i="7"/>
  <c r="N55" i="7"/>
  <c r="U54" i="7"/>
  <c r="T54" i="7"/>
  <c r="S54" i="7"/>
  <c r="R54" i="7"/>
  <c r="Q54" i="7"/>
  <c r="P54" i="7"/>
  <c r="O54" i="7"/>
  <c r="N54" i="7"/>
  <c r="U53" i="7"/>
  <c r="T53" i="7"/>
  <c r="S53" i="7"/>
  <c r="R53" i="7"/>
  <c r="Q53" i="7"/>
  <c r="P53" i="7"/>
  <c r="O53" i="7"/>
  <c r="N53" i="7"/>
  <c r="U52" i="7"/>
  <c r="T52" i="7"/>
  <c r="S52" i="7"/>
  <c r="R52" i="7"/>
  <c r="Q52" i="7"/>
  <c r="P52" i="7"/>
  <c r="O52" i="7"/>
  <c r="N52" i="7"/>
  <c r="U51" i="7"/>
  <c r="T51" i="7"/>
  <c r="S51" i="7"/>
  <c r="R51" i="7"/>
  <c r="Q51" i="7"/>
  <c r="P51" i="7"/>
  <c r="O51" i="7"/>
  <c r="N51" i="7"/>
  <c r="U50" i="7"/>
  <c r="T50" i="7"/>
  <c r="S50" i="7"/>
  <c r="R50" i="7"/>
  <c r="Q50" i="7"/>
  <c r="P50" i="7"/>
  <c r="O50" i="7"/>
  <c r="N50" i="7"/>
  <c r="U49" i="7"/>
  <c r="T49" i="7"/>
  <c r="S49" i="7"/>
  <c r="R49" i="7"/>
  <c r="Q49" i="7"/>
  <c r="P49" i="7"/>
  <c r="O49" i="7"/>
  <c r="N49" i="7"/>
  <c r="U48" i="7"/>
  <c r="T48" i="7"/>
  <c r="S48" i="7"/>
  <c r="R48" i="7"/>
  <c r="Q48" i="7"/>
  <c r="P48" i="7"/>
  <c r="O48" i="7"/>
  <c r="N48" i="7"/>
  <c r="U47" i="7"/>
  <c r="T47" i="7"/>
  <c r="S47" i="7"/>
  <c r="R47" i="7"/>
  <c r="Q47" i="7"/>
  <c r="P47" i="7"/>
  <c r="O47" i="7"/>
  <c r="N47" i="7"/>
  <c r="U46" i="7"/>
  <c r="T46" i="7"/>
  <c r="S46" i="7"/>
  <c r="R46" i="7"/>
  <c r="Q46" i="7"/>
  <c r="P46" i="7"/>
  <c r="O46" i="7"/>
  <c r="N46" i="7"/>
  <c r="U45" i="7"/>
  <c r="T45" i="7"/>
  <c r="S45" i="7"/>
  <c r="R45" i="7"/>
  <c r="Q45" i="7"/>
  <c r="P45" i="7"/>
  <c r="O45" i="7"/>
  <c r="N45" i="7"/>
  <c r="U44" i="7"/>
  <c r="T44" i="7"/>
  <c r="S44" i="7"/>
  <c r="R44" i="7"/>
  <c r="Q44" i="7"/>
  <c r="P44" i="7"/>
  <c r="O44" i="7"/>
  <c r="N44" i="7"/>
  <c r="U43" i="7"/>
  <c r="T43" i="7"/>
  <c r="S43" i="7"/>
  <c r="R43" i="7"/>
  <c r="Q43" i="7"/>
  <c r="P43" i="7"/>
  <c r="O43" i="7"/>
  <c r="N43" i="7"/>
  <c r="U42" i="7"/>
  <c r="T42" i="7"/>
  <c r="S42" i="7"/>
  <c r="R42" i="7"/>
  <c r="Q42" i="7"/>
  <c r="P42" i="7"/>
  <c r="O42" i="7"/>
  <c r="N42" i="7"/>
  <c r="U41" i="7"/>
  <c r="T41" i="7"/>
  <c r="S41" i="7"/>
  <c r="R41" i="7"/>
  <c r="Q41" i="7"/>
  <c r="P41" i="7"/>
  <c r="O41" i="7"/>
  <c r="N41" i="7"/>
  <c r="U40" i="7"/>
  <c r="T40" i="7"/>
  <c r="S40" i="7"/>
  <c r="R40" i="7"/>
  <c r="Q40" i="7"/>
  <c r="P40" i="7"/>
  <c r="O40" i="7"/>
  <c r="N40" i="7"/>
  <c r="U39" i="7"/>
  <c r="T39" i="7"/>
  <c r="S39" i="7"/>
  <c r="R39" i="7"/>
  <c r="Q39" i="7"/>
  <c r="P39" i="7"/>
  <c r="O39" i="7"/>
  <c r="N39" i="7"/>
  <c r="U38" i="7"/>
  <c r="T38" i="7"/>
  <c r="S38" i="7"/>
  <c r="R38" i="7"/>
  <c r="Q38" i="7"/>
  <c r="P38" i="7"/>
  <c r="O38" i="7"/>
  <c r="N38" i="7"/>
  <c r="U37" i="7"/>
  <c r="T37" i="7"/>
  <c r="S37" i="7"/>
  <c r="R37" i="7"/>
  <c r="Q37" i="7"/>
  <c r="P37" i="7"/>
  <c r="O37" i="7"/>
  <c r="N37" i="7"/>
  <c r="U36" i="7"/>
  <c r="T36" i="7"/>
  <c r="S36" i="7"/>
  <c r="R36" i="7"/>
  <c r="Q36" i="7"/>
  <c r="P36" i="7"/>
  <c r="O36" i="7"/>
  <c r="N36" i="7"/>
  <c r="U35" i="7"/>
  <c r="T35" i="7"/>
  <c r="S35" i="7"/>
  <c r="R35" i="7"/>
  <c r="Q35" i="7"/>
  <c r="P35" i="7"/>
  <c r="O35" i="7"/>
  <c r="N35" i="7"/>
  <c r="U34" i="7"/>
  <c r="T34" i="7"/>
  <c r="S34" i="7"/>
  <c r="R34" i="7"/>
  <c r="Q34" i="7"/>
  <c r="P34" i="7"/>
  <c r="O34" i="7"/>
  <c r="N34" i="7"/>
  <c r="U33" i="7"/>
  <c r="T33" i="7"/>
  <c r="S33" i="7"/>
  <c r="R33" i="7"/>
  <c r="Q33" i="7"/>
  <c r="P33" i="7"/>
  <c r="O33" i="7"/>
  <c r="N33" i="7"/>
  <c r="U32" i="7"/>
  <c r="T32" i="7"/>
  <c r="S32" i="7"/>
  <c r="R32" i="7"/>
  <c r="Q32" i="7"/>
  <c r="P32" i="7"/>
  <c r="O32" i="7"/>
  <c r="N32" i="7"/>
  <c r="U31" i="7"/>
  <c r="T31" i="7"/>
  <c r="S31" i="7"/>
  <c r="R31" i="7"/>
  <c r="Q31" i="7"/>
  <c r="P31" i="7"/>
  <c r="O31" i="7"/>
  <c r="N31" i="7"/>
  <c r="U30" i="7"/>
  <c r="T30" i="7"/>
  <c r="S30" i="7"/>
  <c r="R30" i="7"/>
  <c r="Q30" i="7"/>
  <c r="P30" i="7"/>
  <c r="O30" i="7"/>
  <c r="N30" i="7"/>
  <c r="U29" i="7"/>
  <c r="T29" i="7"/>
  <c r="S29" i="7"/>
  <c r="R29" i="7"/>
  <c r="Q29" i="7"/>
  <c r="P29" i="7"/>
  <c r="O29" i="7"/>
  <c r="N29" i="7"/>
  <c r="U28" i="7"/>
  <c r="T28" i="7"/>
  <c r="S28" i="7"/>
  <c r="R28" i="7"/>
  <c r="Q28" i="7"/>
  <c r="P28" i="7"/>
  <c r="O28" i="7"/>
  <c r="N28" i="7"/>
  <c r="U27" i="7"/>
  <c r="T27" i="7"/>
  <c r="S27" i="7"/>
  <c r="R27" i="7"/>
  <c r="Q27" i="7"/>
  <c r="P27" i="7"/>
  <c r="O27" i="7"/>
  <c r="N27" i="7"/>
  <c r="U26" i="7"/>
  <c r="T26" i="7"/>
  <c r="S26" i="7"/>
  <c r="R26" i="7"/>
  <c r="Q26" i="7"/>
  <c r="P26" i="7"/>
  <c r="O26" i="7"/>
  <c r="N26" i="7"/>
  <c r="U25" i="7"/>
  <c r="T25" i="7"/>
  <c r="S25" i="7"/>
  <c r="R25" i="7"/>
  <c r="Q25" i="7"/>
  <c r="P25" i="7"/>
  <c r="O25" i="7"/>
  <c r="N25" i="7"/>
  <c r="U24" i="7"/>
  <c r="T24" i="7"/>
  <c r="S24" i="7"/>
  <c r="R24" i="7"/>
  <c r="Q24" i="7"/>
  <c r="P24" i="7"/>
  <c r="O24" i="7"/>
  <c r="N24" i="7"/>
  <c r="U23" i="7"/>
  <c r="T23" i="7"/>
  <c r="S23" i="7"/>
  <c r="R23" i="7"/>
  <c r="Q23" i="7"/>
  <c r="P23" i="7"/>
  <c r="O23" i="7"/>
  <c r="N23" i="7"/>
  <c r="U22" i="7"/>
  <c r="T22" i="7"/>
  <c r="S22" i="7"/>
  <c r="R22" i="7"/>
  <c r="Q22" i="7"/>
  <c r="P22" i="7"/>
  <c r="O22" i="7"/>
  <c r="N22" i="7"/>
  <c r="U21" i="7"/>
  <c r="T21" i="7"/>
  <c r="S21" i="7"/>
  <c r="R21" i="7"/>
  <c r="Q21" i="7"/>
  <c r="P21" i="7"/>
  <c r="O21" i="7"/>
  <c r="N21" i="7"/>
  <c r="U20" i="7"/>
  <c r="T20" i="7"/>
  <c r="S20" i="7"/>
  <c r="R20" i="7"/>
  <c r="Q20" i="7"/>
  <c r="P20" i="7"/>
  <c r="O20" i="7"/>
  <c r="N20" i="7"/>
  <c r="U19" i="7"/>
  <c r="T19" i="7"/>
  <c r="S19" i="7"/>
  <c r="R19" i="7"/>
  <c r="Q19" i="7"/>
  <c r="P19" i="7"/>
  <c r="O19" i="7"/>
  <c r="N19" i="7"/>
  <c r="U18" i="7"/>
  <c r="T18" i="7"/>
  <c r="S18" i="7"/>
  <c r="R18" i="7"/>
  <c r="Q18" i="7"/>
  <c r="P18" i="7"/>
  <c r="O18" i="7"/>
  <c r="N18" i="7"/>
  <c r="U17" i="7"/>
  <c r="T17" i="7"/>
  <c r="S17" i="7"/>
  <c r="R17" i="7"/>
  <c r="Q17" i="7"/>
  <c r="P17" i="7"/>
  <c r="O17" i="7"/>
  <c r="N17" i="7"/>
  <c r="U16" i="7"/>
  <c r="T16" i="7"/>
  <c r="S16" i="7"/>
  <c r="R16" i="7"/>
  <c r="Q16" i="7"/>
  <c r="P16" i="7"/>
  <c r="O16" i="7"/>
  <c r="N16" i="7"/>
  <c r="U15" i="7"/>
  <c r="T15" i="7"/>
  <c r="S15" i="7"/>
  <c r="R15" i="7"/>
  <c r="Q15" i="7"/>
  <c r="P15" i="7"/>
  <c r="O15" i="7"/>
  <c r="N15" i="7"/>
  <c r="U14" i="7"/>
  <c r="T14" i="7"/>
  <c r="S14" i="7"/>
  <c r="R14" i="7"/>
  <c r="Q14" i="7"/>
  <c r="P14" i="7"/>
  <c r="O14" i="7"/>
  <c r="N14" i="7"/>
  <c r="U13" i="7"/>
  <c r="T13" i="7"/>
  <c r="S13" i="7"/>
  <c r="R13" i="7"/>
  <c r="Q13" i="7"/>
  <c r="P13" i="7"/>
  <c r="O13" i="7"/>
  <c r="N13" i="7"/>
  <c r="U12" i="7"/>
  <c r="T12" i="7"/>
  <c r="S12" i="7"/>
  <c r="R12" i="7"/>
  <c r="Q12" i="7"/>
  <c r="P12" i="7"/>
  <c r="O12" i="7"/>
  <c r="N12" i="7"/>
  <c r="U11" i="7"/>
  <c r="T11" i="7"/>
  <c r="S11" i="7"/>
  <c r="R11" i="7"/>
  <c r="Q11" i="7"/>
  <c r="P11" i="7"/>
  <c r="O11" i="7"/>
  <c r="N11" i="7"/>
  <c r="U10" i="7"/>
  <c r="T10" i="7"/>
  <c r="S10" i="7"/>
  <c r="R10" i="7"/>
  <c r="Q10" i="7"/>
  <c r="P10" i="7"/>
  <c r="O10" i="7"/>
  <c r="N10" i="7"/>
  <c r="U9" i="7"/>
  <c r="T9" i="7"/>
  <c r="S9" i="7"/>
  <c r="R9" i="7"/>
  <c r="Q9" i="7"/>
  <c r="P9" i="7"/>
  <c r="O9" i="7"/>
  <c r="N9" i="7"/>
  <c r="U8" i="7"/>
  <c r="T8" i="7"/>
  <c r="S8" i="7"/>
  <c r="R8" i="7"/>
  <c r="Q8" i="7"/>
  <c r="P8" i="7"/>
  <c r="O8" i="7"/>
  <c r="N8" i="7"/>
  <c r="U7" i="7"/>
  <c r="T7" i="7"/>
  <c r="S7" i="7"/>
  <c r="R7" i="7"/>
  <c r="Q7" i="7"/>
  <c r="P7" i="7"/>
  <c r="O7" i="7"/>
  <c r="N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Aaron Feldman</author>
  </authors>
  <commentList>
    <comment ref="B27" authorId="0" shapeId="0" xr:uid="{00000000-0006-0000-0200-000001000000}">
      <text>
        <r>
          <rPr>
            <b/>
            <sz val="9"/>
            <color indexed="81"/>
            <rFont val="Tahoma"/>
            <family val="2"/>
          </rPr>
          <t xml:space="preserve">Test plan below represents the testing required to demonstrate compliance with the V5.1 distribution requirements (ZLD and UGR). This plan does not contain configurations required for lowest light output, lowest efficacy, color quality, etc.
</t>
        </r>
      </text>
    </comment>
  </commentList>
</comments>
</file>

<file path=xl/sharedStrings.xml><?xml version="1.0" encoding="utf-8"?>
<sst xmlns="http://schemas.openxmlformats.org/spreadsheetml/2006/main" count="330" uniqueCount="192">
  <si>
    <t>Lumens</t>
  </si>
  <si>
    <t>Wattage</t>
  </si>
  <si>
    <t>Family Name</t>
  </si>
  <si>
    <t>CRI</t>
  </si>
  <si>
    <t>CCT</t>
  </si>
  <si>
    <t>AFDW</t>
  </si>
  <si>
    <t>1600LD</t>
  </si>
  <si>
    <t>2400LD</t>
  </si>
  <si>
    <t>3200LD</t>
  </si>
  <si>
    <t>4000LD</t>
  </si>
  <si>
    <t>4000LU</t>
  </si>
  <si>
    <t>4800LU</t>
  </si>
  <si>
    <t>1600LU</t>
  </si>
  <si>
    <t>2400LU</t>
  </si>
  <si>
    <t>3200LU</t>
  </si>
  <si>
    <t>HW</t>
  </si>
  <si>
    <t>BTL</t>
  </si>
  <si>
    <t>WNG</t>
  </si>
  <si>
    <t>BAF</t>
  </si>
  <si>
    <t>GZ</t>
  </si>
  <si>
    <t>Optical Code</t>
  </si>
  <si>
    <t/>
  </si>
  <si>
    <t>HW BAF</t>
  </si>
  <si>
    <t>BL</t>
  </si>
  <si>
    <t>Indirect requirement</t>
  </si>
  <si>
    <t>Direct requirement</t>
  </si>
  <si>
    <t>Model Number</t>
  </si>
  <si>
    <t>90-150 &gt; 35%</t>
  </si>
  <si>
    <t>0-60 &gt; 40%</t>
  </si>
  <si>
    <t>UGR_cross &lt;22%</t>
  </si>
  <si>
    <t>UGR_End &lt;22%</t>
  </si>
  <si>
    <t>Purpose</t>
  </si>
  <si>
    <t>AFD 80 3500 4000LD</t>
  </si>
  <si>
    <t>AFD 80 3500 1600LD</t>
  </si>
  <si>
    <t>AFD 80 3500 1600LD HW BAF</t>
  </si>
  <si>
    <t>AFD 80 3500 2400LD</t>
  </si>
  <si>
    <t>AFD 80 3500 2400LD HW BAF</t>
  </si>
  <si>
    <t>AFD 80 3500 3200LD</t>
  </si>
  <si>
    <t>AFD 80 3500 3200LD HW BAF</t>
  </si>
  <si>
    <t>AFD 90 4000 3200LD BL</t>
  </si>
  <si>
    <t>AFU 80 3500 4000LU</t>
  </si>
  <si>
    <t>AFU 80 3500 4000LU WNG</t>
  </si>
  <si>
    <t>AFU 80 3500 4800LU</t>
  </si>
  <si>
    <t>AFU 80 3500 4800LU WNG</t>
  </si>
  <si>
    <t>AFU 80 3500 2400LU</t>
  </si>
  <si>
    <t>AFU 80 3500 2400LU WNG</t>
  </si>
  <si>
    <t>AFU 80 3500 3200LU</t>
  </si>
  <si>
    <t>AFU 80 3500 3200LU WNG</t>
  </si>
  <si>
    <t>AFU 80 4000 3200LU WNG</t>
  </si>
  <si>
    <t>AFUD 80 3000 4000LD 4000LU</t>
  </si>
  <si>
    <t>AFUD 80 3000 4000LD 4800LU</t>
  </si>
  <si>
    <t>AFUD 80 3000 4000LD 2400LU</t>
  </si>
  <si>
    <t>AFUD 80 3000 4000LD 3200LU</t>
  </si>
  <si>
    <t>AFUD 80 3000 1600LD 4000LU</t>
  </si>
  <si>
    <t>AFUD 80 3000 1600LD 4800LU</t>
  </si>
  <si>
    <t>AFUD 80 3000 1600LD 2400LU</t>
  </si>
  <si>
    <t>AFUD 80 3000 1600LD 3200LU</t>
  </si>
  <si>
    <t>AFUD 80 3000 2400LD 4000LU</t>
  </si>
  <si>
    <t>AFUD 80 3000 2400LD 4800LU</t>
  </si>
  <si>
    <t>AFUD 80 3000 2400LD 3200LU</t>
  </si>
  <si>
    <t>AFUD 80 3000 3200LD 4000LU</t>
  </si>
  <si>
    <t>AFUD 80 3000 3200LD 4800LU</t>
  </si>
  <si>
    <t>AFUD 80 3000 3200LD 2400LU</t>
  </si>
  <si>
    <t>AFUD 80 3000 3200LD 3200LU</t>
  </si>
  <si>
    <t>AFUD 80 3500 4000LD 4000LU</t>
  </si>
  <si>
    <t>AFUD 80 3500 4000LD 4800LU</t>
  </si>
  <si>
    <t>AFUD 80 3500 4000LD 2400LU</t>
  </si>
  <si>
    <t>AFUD 80 3500 4000LD 3200LU</t>
  </si>
  <si>
    <t>AFUD 80 3500 1600LD 4000LU</t>
  </si>
  <si>
    <t>AFUD 80 3500 1600LD 4800LU</t>
  </si>
  <si>
    <t>AFUD 80 3500 1600LD 2400LU</t>
  </si>
  <si>
    <t>AFUD 80 3500 1600LD 3200LU</t>
  </si>
  <si>
    <t>AFUD 80 3500 2400LD 4000LU</t>
  </si>
  <si>
    <t>AFUD 80 3500 2400LD 4800LU</t>
  </si>
  <si>
    <t>AFUD 80 3500 2400LD 3200LU</t>
  </si>
  <si>
    <t>AFUD 80 3500 3200LD 4000LU</t>
  </si>
  <si>
    <t>AFUD 80 3500 3200LD 4800LU</t>
  </si>
  <si>
    <t>AFUD 80 3500 3200LD 2400LU</t>
  </si>
  <si>
    <t>AFUD 80 3500 3200LD 3200LU</t>
  </si>
  <si>
    <t>AFUD 80 4000 3200LD 2400LU BTL</t>
  </si>
  <si>
    <t>AFUD 90 3500 2400LD 3200LU WNG</t>
  </si>
  <si>
    <t>AFUD 90 3500 3200LD 4000LU WNG</t>
  </si>
  <si>
    <t>AFUD 80 3000 4000LD 4000LU WNG</t>
  </si>
  <si>
    <t>AFUD 80 3000 4000LD 2400LU WNG</t>
  </si>
  <si>
    <t>AFUD 80 3000 4000LD 3200LU WNG</t>
  </si>
  <si>
    <t>AFUD 80 3000 1600LD 4000LU WNG</t>
  </si>
  <si>
    <t>AFUD 80 3000 1600LD 4800LU WNG</t>
  </si>
  <si>
    <t>AFUD 80 3000 1600LD 2400LU WNG</t>
  </si>
  <si>
    <t>AFUD 80 3000 1600LD 3200LU WNG</t>
  </si>
  <si>
    <t>AFUD 80 3000 2400LD 4000LU WNG</t>
  </si>
  <si>
    <t>AFUD 80 3000 2400LD 4800LU WNG</t>
  </si>
  <si>
    <t>AFUD 80 3000 2400LD 3200LU WNG</t>
  </si>
  <si>
    <t>AFUD 80 3000 3200LD 4000LU WNG</t>
  </si>
  <si>
    <t>AFUD 80 3000 3200LD 4800LU WNG</t>
  </si>
  <si>
    <t>AFUD 80 3000 3200LD 2400LU WNG</t>
  </si>
  <si>
    <t>AFUD 80 4000 3200LD 1600LU WNG</t>
  </si>
  <si>
    <t>AFDW 80 3500 4000LD</t>
  </si>
  <si>
    <t>AFDW 80 3500 1600LD</t>
  </si>
  <si>
    <t>AFDW 80 3500 1600LD GZ</t>
  </si>
  <si>
    <t>AFDW 80 3500 2400LD GZ</t>
  </si>
  <si>
    <t>AFDW 80 3500 3200LD</t>
  </si>
  <si>
    <t>Lumens/ft</t>
  </si>
  <si>
    <t>Downlight Optic</t>
  </si>
  <si>
    <t>Uplight Optic</t>
  </si>
  <si>
    <t>AFD - AF Downlight</t>
  </si>
  <si>
    <t>AFU - AF Uplight</t>
  </si>
  <si>
    <t>AFUD - AF Uplight Downlight</t>
  </si>
  <si>
    <t>AFDW - AF Downlight Wall</t>
  </si>
  <si>
    <t>Downlight Shielding</t>
  </si>
  <si>
    <t>Downlight Lumens</t>
  </si>
  <si>
    <t>Uplight Lumens</t>
  </si>
  <si>
    <t>Non-distribution data</t>
  </si>
  <si>
    <t>Distribution Data</t>
  </si>
  <si>
    <t>Meets Standard Efficacy</t>
  </si>
  <si>
    <t>Meets Premium Efficacy</t>
  </si>
  <si>
    <t>Meets direct ZLD only</t>
  </si>
  <si>
    <t>Meets indirect ZLD only</t>
  </si>
  <si>
    <t>Meets direct &amp; indirect ZLD</t>
  </si>
  <si>
    <t>Testing Summary:</t>
  </si>
  <si>
    <t>AFDW GZ</t>
  </si>
  <si>
    <t>Test Plan</t>
  </si>
  <si>
    <t>Configuration</t>
  </si>
  <si>
    <t>AFD 80 3000 1600LD</t>
  </si>
  <si>
    <t>Test type</t>
  </si>
  <si>
    <t>AFD 80 3000 1600LD BL</t>
  </si>
  <si>
    <t>AFD 80 3000 1600LD HW BAF</t>
  </si>
  <si>
    <t>AFD 80 3000 1600LU</t>
  </si>
  <si>
    <t>AFD 80 3000 1600LU WNG</t>
  </si>
  <si>
    <t>WNG optic indirect distribution</t>
  </si>
  <si>
    <t>No optic direct distribution</t>
  </si>
  <si>
    <t>HW BAF optic direct distribution</t>
  </si>
  <si>
    <t>BL optic direct distribution</t>
  </si>
  <si>
    <t>No optic indirect distribution</t>
  </si>
  <si>
    <t>AFDW 80 3000 1600LU</t>
  </si>
  <si>
    <t>AFDW optic direct distribution</t>
  </si>
  <si>
    <t>AFDW 80 3000 1600LU GZ</t>
  </si>
  <si>
    <t>AFDW GZ optic direct distribution</t>
  </si>
  <si>
    <t>Test Number</t>
  </si>
  <si>
    <t>Full LM-79/distribution report</t>
  </si>
  <si>
    <t>Full LM-79/color report</t>
  </si>
  <si>
    <t>Requirement Item</t>
  </si>
  <si>
    <t>C</t>
  </si>
  <si>
    <t>D</t>
  </si>
  <si>
    <t>Worst case UGR configuration with only direct energized</t>
  </si>
  <si>
    <t>Worst case UGR configuration with only indirect energized</t>
  </si>
  <si>
    <t>Worst case UGR configuration with both direct and indirect energized</t>
  </si>
  <si>
    <t>Worst case ZLD Direct Linear Ambient with only direct energized</t>
  </si>
  <si>
    <t>Scaled Full LM-79/distribution report</t>
  </si>
  <si>
    <t>Combined result of tests 8-10</t>
  </si>
  <si>
    <t>E (Worst case UGR)</t>
  </si>
  <si>
    <t>F (Worst case UGR)</t>
  </si>
  <si>
    <t>G (Worst case UGR)</t>
  </si>
  <si>
    <t>H (Worst case UGR)</t>
  </si>
  <si>
    <t>E (Worst case Direct Linear Ambient ZLD)</t>
  </si>
  <si>
    <t>F (Worst case Direct Linear Ambient ZLD)</t>
  </si>
  <si>
    <t>G (Worst case Direct Linear Ambient ZLD)</t>
  </si>
  <si>
    <t>Worst case ZLD Direct Linear Ambient with both direct and indirect energized</t>
  </si>
  <si>
    <t>Combined result of tests 12-14</t>
  </si>
  <si>
    <t>H (Worst case Direct Linear Ambient ZLD))</t>
  </si>
  <si>
    <t>E (Worst case Linear Ambient Luminaires w/ Indirect component ZLD)</t>
  </si>
  <si>
    <t>F (Worst case Linear Ambient Luminaires w/ Indirect component ZLD)</t>
  </si>
  <si>
    <t>G (Worst case Linear Ambient Luminaires w/ Indirect component ZLD)</t>
  </si>
  <si>
    <t>H (Worst case Linear Ambient Luminaires w/ Indirect component ZLD))</t>
  </si>
  <si>
    <t>UGR Max</t>
  </si>
  <si>
    <t>Worst Case UGR</t>
  </si>
  <si>
    <t>AFUD 80 3000 3200LD</t>
  </si>
  <si>
    <t>AFUD 80 3000 4000LU WNG</t>
  </si>
  <si>
    <t>AFUD 90 3500 2400LD</t>
  </si>
  <si>
    <t>AFUD 90 3500 3200LU WNG</t>
  </si>
  <si>
    <t>Worst case ZLD Direct Linear Ambient with only indirect energized</t>
  </si>
  <si>
    <t>Worst case ZLD Linear Ambient Luminaires w/ Indirect component with only indirect energized</t>
  </si>
  <si>
    <t>Worst case ZLD Linear Ambient Luminaires w/ Indirect component with only direct energized</t>
  </si>
  <si>
    <t>Worst case ZLD Linear Ambient Luminaires w/ Indirect component with both direct and indirect energized</t>
  </si>
  <si>
    <t>Worst case ZLD for Linear Ambient Luminaires w/ Indirect component</t>
  </si>
  <si>
    <t>Reported Distribution Performance Data</t>
  </si>
  <si>
    <t>Luminare information</t>
  </si>
  <si>
    <t>Efficacy</t>
  </si>
  <si>
    <t>Discomfort Glare Metrics</t>
  </si>
  <si>
    <t>Worst case ZLD for Direct Linear Ambient Luminaires</t>
  </si>
  <si>
    <t>Note: Tolerances are not applied in the formulas below.</t>
  </si>
  <si>
    <t>Configuration Qualifications</t>
  </si>
  <si>
    <t>Meets Direct Linear Ambient lm/ft</t>
  </si>
  <si>
    <t>Meets UGR Premium</t>
  </si>
  <si>
    <t>Meets Linear Ambient (indirect component) lm/ft</t>
  </si>
  <si>
    <t>Example Product Identifier Information - Not required in this document for submission</t>
  </si>
  <si>
    <t>While there are a number of different optical varations, in this application there are only seven optic variations (Blank, HW BAF, WNG, BL, BTL, AFDW, and AFDW GZ).
To estimate performance for all configurations, LM-79 Sphere tests were conducted at each lumen output option for uplight and downlight individuallly at a single optic, CCT, and CRI configuration. Sphere tests were also conducted with each optical configuration at a single lumen package, CCT, and CRI combination. Lastly CCT and CRI factors were obtained by the LED supplier. A full LM-79 distribution report has been provided for each unique direct distribution pattern at any lumen output in tests 1-4. A full LM-79 distribution report has been provided for each unique indirect distribution pattern at any lumen output in tests 5-8. The factors obtained through sphere testing the different lumen output options and the different optical configurations and from the LED supplier were applied to the tested .IES files (tests 1-8) to estimate the performance for all configurations. Uplight and downlight IES files were combined as necessary to estimate performace of bi-directional configurations. 
After all configurations had estimated performance, the performance was checked against the technical requirements to ensure lumen output, efficacy, ZLD, and UGR (for premium) met the requirements. The worst case configurations that still met the requirements were noted as shown in the Reported distribution tab and tested as shown below.</t>
  </si>
  <si>
    <t>Instructions:</t>
  </si>
  <si>
    <t>Worst Case Configurations</t>
  </si>
  <si>
    <t>Insert rows and drag down formulas as necessary</t>
  </si>
  <si>
    <t>1) Read "Linear Ambient Testing Constraints" policy.
2) Fill out all cells on highlighted on both tabs. Cells shaded in gray will autopopulate on the Reported Dist. Data tab.
3) Utilize the gray cells to determine which configurations meet the DLC technical requirements.
4) Determine which configurations that meet the DLC requirements are the worst case for ZLD for direct linear ambient luminaires, ZLD for linear ambient luminaires with indirect component, and UGR (if applicable). Note these configurations in column M.
3) Add this excel file to the Miscallaneous Documents section within the application portal.
4) Email applications@designlights.org with any questions
Notes: 
Deviating from these requirements or submitting an incomplete excel will delay the evaluation and approval of the application.
This document is used to capture the distribution requirements and testing needed to submit a V5.1 application. Please refer to the DLC V5.1 Technical Requirements for information on requirements and testing for other required metrics</t>
  </si>
  <si>
    <t>Meets direct ZLD</t>
  </si>
  <si>
    <t>Meets indirect ZLD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</si>
</sst>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20"/>
      <color theme="1"/>
      <name val="Calibri"/>
      <family val="2"/>
      <scheme val="minor"/>
    </font>
    <font>
      <b/>
      <sz val="9"/>
      <color indexed="81"/>
      <name val="Tahoma"/>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7">
    <xf numFmtId="0" fontId="0" fillId="0" borderId="0" xfId="0"/>
    <xf numFmtId="0" fontId="16" fillId="0" borderId="11" xfId="0" applyFont="1" applyBorder="1"/>
    <xf numFmtId="0" fontId="0" fillId="0" borderId="10" xfId="0" applyBorder="1"/>
    <xf numFmtId="0" fontId="0" fillId="0" borderId="12" xfId="0" applyBorder="1"/>
    <xf numFmtId="0" fontId="16" fillId="0" borderId="0" xfId="0" applyFont="1"/>
    <xf numFmtId="0" fontId="0" fillId="0" borderId="21" xfId="0" applyBorder="1"/>
    <xf numFmtId="0" fontId="0" fillId="0" borderId="22" xfId="0" applyBorder="1"/>
    <xf numFmtId="0" fontId="0" fillId="0" borderId="24" xfId="0" applyBorder="1"/>
    <xf numFmtId="0" fontId="0" fillId="0" borderId="26" xfId="0" applyBorder="1"/>
    <xf numFmtId="0" fontId="16" fillId="0" borderId="12" xfId="0" applyFont="1" applyBorder="1"/>
    <xf numFmtId="0" fontId="16" fillId="0" borderId="29" xfId="0" applyFont="1" applyBorder="1"/>
    <xf numFmtId="0" fontId="16" fillId="0" borderId="30" xfId="0" applyFont="1" applyBorder="1"/>
    <xf numFmtId="0" fontId="0" fillId="0" borderId="0" xfId="0" applyAlignment="1">
      <alignment vertical="top" wrapText="1"/>
    </xf>
    <xf numFmtId="0" fontId="0" fillId="0" borderId="34" xfId="0" applyBorder="1"/>
    <xf numFmtId="0" fontId="0" fillId="0" borderId="35" xfId="0" applyBorder="1"/>
    <xf numFmtId="0" fontId="0" fillId="0" borderId="36" xfId="0" applyBorder="1"/>
    <xf numFmtId="0" fontId="0" fillId="0" borderId="23" xfId="0" applyBorder="1"/>
    <xf numFmtId="0" fontId="16" fillId="0" borderId="23" xfId="0" applyFont="1" applyBorder="1"/>
    <xf numFmtId="49" fontId="16" fillId="0" borderId="23" xfId="0" applyNumberFormat="1" applyFont="1" applyBorder="1"/>
    <xf numFmtId="0" fontId="0" fillId="0" borderId="40" xfId="0" applyBorder="1"/>
    <xf numFmtId="0" fontId="0" fillId="0" borderId="41" xfId="0" applyBorder="1"/>
    <xf numFmtId="0" fontId="16" fillId="0" borderId="40" xfId="0" applyFont="1" applyBorder="1"/>
    <xf numFmtId="0" fontId="16" fillId="0" borderId="41" xfId="0" applyFont="1" applyBorder="1"/>
    <xf numFmtId="0" fontId="0" fillId="0" borderId="42" xfId="0" applyBorder="1"/>
    <xf numFmtId="49" fontId="16" fillId="0" borderId="26" xfId="0" applyNumberFormat="1" applyFont="1" applyBorder="1"/>
    <xf numFmtId="0" fontId="0" fillId="0" borderId="43" xfId="0" applyBorder="1"/>
    <xf numFmtId="0" fontId="0" fillId="0" borderId="46" xfId="0" applyBorder="1"/>
    <xf numFmtId="0" fontId="0" fillId="0" borderId="50" xfId="0" applyBorder="1"/>
    <xf numFmtId="0" fontId="0" fillId="0" borderId="47" xfId="0" applyBorder="1"/>
    <xf numFmtId="0" fontId="0" fillId="0" borderId="49" xfId="0" applyBorder="1"/>
    <xf numFmtId="0" fontId="0" fillId="0" borderId="0" xfId="0" applyAlignment="1">
      <alignment horizontal="left"/>
    </xf>
    <xf numFmtId="0" fontId="0" fillId="0" borderId="11" xfId="0" applyBorder="1" applyAlignment="1">
      <alignment horizontal="center" vertical="center"/>
    </xf>
    <xf numFmtId="0" fontId="0" fillId="0" borderId="20" xfId="0" applyBorder="1" applyAlignment="1">
      <alignment horizontal="center" vertical="center"/>
    </xf>
    <xf numFmtId="0" fontId="16" fillId="0" borderId="24" xfId="0" applyFont="1" applyBorder="1"/>
    <xf numFmtId="0" fontId="0" fillId="0" borderId="51" xfId="0" applyBorder="1"/>
    <xf numFmtId="0" fontId="0" fillId="33" borderId="40" xfId="0" applyFill="1" applyBorder="1"/>
    <xf numFmtId="0" fontId="0" fillId="33" borderId="23" xfId="0" applyFill="1" applyBorder="1"/>
    <xf numFmtId="0" fontId="0" fillId="33" borderId="41" xfId="0" applyFill="1" applyBorder="1"/>
    <xf numFmtId="0" fontId="0" fillId="33" borderId="42" xfId="0" applyFill="1" applyBorder="1"/>
    <xf numFmtId="0" fontId="0" fillId="33" borderId="43" xfId="0" applyFill="1" applyBorder="1"/>
    <xf numFmtId="0" fontId="0" fillId="34" borderId="23" xfId="0" applyFill="1" applyBorder="1"/>
    <xf numFmtId="0" fontId="0" fillId="34" borderId="40" xfId="0" applyFill="1" applyBorder="1" applyAlignment="1">
      <alignment horizontal="center" vertical="center"/>
    </xf>
    <xf numFmtId="0" fontId="0" fillId="34" borderId="41" xfId="0" applyFill="1" applyBorder="1"/>
    <xf numFmtId="0" fontId="0" fillId="34" borderId="42" xfId="0" applyFill="1" applyBorder="1" applyAlignment="1">
      <alignment horizontal="center" vertical="center"/>
    </xf>
    <xf numFmtId="0" fontId="0" fillId="34" borderId="43" xfId="0" applyFill="1" applyBorder="1"/>
    <xf numFmtId="0" fontId="0" fillId="34" borderId="36" xfId="0" applyFill="1" applyBorder="1"/>
    <xf numFmtId="0" fontId="0" fillId="34" borderId="52" xfId="0" applyFill="1" applyBorder="1" applyAlignment="1">
      <alignment horizontal="center" vertical="center"/>
    </xf>
    <xf numFmtId="0" fontId="0" fillId="34" borderId="53" xfId="0" applyFill="1" applyBorder="1"/>
    <xf numFmtId="0" fontId="0" fillId="34" borderId="14" xfId="0" applyFill="1" applyBorder="1"/>
    <xf numFmtId="0" fontId="16" fillId="0" borderId="42" xfId="0" applyFont="1" applyBorder="1"/>
    <xf numFmtId="0" fontId="16" fillId="0" borderId="43" xfId="0" applyFont="1" applyBorder="1"/>
    <xf numFmtId="0" fontId="16" fillId="0" borderId="36" xfId="0" applyFont="1" applyBorder="1"/>
    <xf numFmtId="0" fontId="0" fillId="34" borderId="40" xfId="0" applyFill="1" applyBorder="1"/>
    <xf numFmtId="0" fontId="0" fillId="34" borderId="24" xfId="0" applyFill="1" applyBorder="1"/>
    <xf numFmtId="0" fontId="0" fillId="34" borderId="26" xfId="0" applyFill="1" applyBorder="1"/>
    <xf numFmtId="0" fontId="0" fillId="34" borderId="42" xfId="0" applyFill="1" applyBorder="1"/>
    <xf numFmtId="0" fontId="0" fillId="34" borderId="35" xfId="0" applyFill="1" applyBorder="1"/>
    <xf numFmtId="0" fontId="0" fillId="34" borderId="51" xfId="0" applyFill="1" applyBorder="1"/>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0" fontId="18" fillId="0" borderId="0" xfId="0" applyFont="1" applyAlignment="1">
      <alignment horizontal="left"/>
    </xf>
    <xf numFmtId="0" fontId="0" fillId="34" borderId="17" xfId="0" applyFill="1" applyBorder="1" applyAlignment="1">
      <alignment horizontal="left" vertical="top" wrapText="1"/>
    </xf>
    <xf numFmtId="0" fontId="0" fillId="34" borderId="18" xfId="0" applyFill="1" applyBorder="1" applyAlignment="1">
      <alignment horizontal="left" vertical="top" wrapText="1"/>
    </xf>
    <xf numFmtId="0" fontId="0" fillId="34" borderId="19" xfId="0" applyFill="1" applyBorder="1" applyAlignment="1">
      <alignment horizontal="left" vertical="top" wrapText="1"/>
    </xf>
    <xf numFmtId="0" fontId="0" fillId="34" borderId="11" xfId="0" applyFill="1" applyBorder="1" applyAlignment="1">
      <alignment horizontal="left" vertical="top" wrapText="1"/>
    </xf>
    <xf numFmtId="0" fontId="0" fillId="34" borderId="0" xfId="0" applyFill="1" applyAlignment="1">
      <alignment horizontal="left" vertical="top" wrapText="1"/>
    </xf>
    <xf numFmtId="0" fontId="0" fillId="34" borderId="12" xfId="0" applyFill="1" applyBorder="1" applyAlignment="1">
      <alignment horizontal="left" vertical="top" wrapText="1"/>
    </xf>
    <xf numFmtId="0" fontId="0" fillId="34" borderId="20" xfId="0" applyFill="1" applyBorder="1" applyAlignment="1">
      <alignment horizontal="left" vertical="top" wrapText="1"/>
    </xf>
    <xf numFmtId="0" fontId="0" fillId="34" borderId="21" xfId="0" applyFill="1" applyBorder="1" applyAlignment="1">
      <alignment horizontal="left" vertical="top" wrapText="1"/>
    </xf>
    <xf numFmtId="0" fontId="0" fillId="34" borderId="22" xfId="0" applyFill="1" applyBorder="1" applyAlignment="1">
      <alignment horizontal="left" vertical="top" wrapText="1"/>
    </xf>
    <xf numFmtId="0" fontId="19" fillId="0" borderId="37" xfId="0" applyFont="1" applyBorder="1" applyAlignment="1">
      <alignment horizontal="center"/>
    </xf>
    <xf numFmtId="0" fontId="19" fillId="0" borderId="38" xfId="0" applyFont="1" applyBorder="1" applyAlignment="1">
      <alignment horizontal="center"/>
    </xf>
    <xf numFmtId="0" fontId="19" fillId="0" borderId="39" xfId="0" applyFont="1" applyBorder="1" applyAlignment="1">
      <alignment horizontal="center"/>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46" xfId="0" applyBorder="1" applyAlignment="1">
      <alignment horizontal="left"/>
    </xf>
    <xf numFmtId="0" fontId="0" fillId="0" borderId="47" xfId="0" applyBorder="1" applyAlignment="1">
      <alignment horizontal="left"/>
    </xf>
    <xf numFmtId="0" fontId="0" fillId="0" borderId="49"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19" fillId="0" borderId="44" xfId="0" applyFont="1" applyBorder="1" applyAlignment="1">
      <alignment horizontal="left" vertical="center"/>
    </xf>
    <xf numFmtId="0" fontId="19" fillId="0" borderId="45" xfId="0" applyFont="1" applyBorder="1" applyAlignment="1">
      <alignment horizontal="left" vertical="center"/>
    </xf>
    <xf numFmtId="0" fontId="19" fillId="0" borderId="48" xfId="0" applyFont="1" applyBorder="1" applyAlignment="1">
      <alignment horizontal="left"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xf>
    <xf numFmtId="0" fontId="16" fillId="0" borderId="29" xfId="0" applyFont="1" applyBorder="1" applyAlignment="1">
      <alignment horizontal="center"/>
    </xf>
    <xf numFmtId="0" fontId="16" fillId="0" borderId="30"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27" xfId="0" applyFont="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4"/>
  <sheetViews>
    <sheetView tabSelected="1" workbookViewId="0"/>
  </sheetViews>
  <sheetFormatPr defaultRowHeight="15" x14ac:dyDescent="0.25"/>
  <cols>
    <col min="2" max="2" width="24.5703125" bestFit="1" customWidth="1"/>
    <col min="3" max="3" width="30.85546875" bestFit="1" customWidth="1"/>
    <col min="4" max="4" width="31.85546875" bestFit="1" customWidth="1"/>
    <col min="5" max="5" width="59.140625" bestFit="1" customWidth="1"/>
    <col min="6" max="6" width="61.42578125" bestFit="1" customWidth="1"/>
    <col min="7" max="7" width="3.5703125" bestFit="1" customWidth="1"/>
    <col min="8" max="8" width="4.85546875" bestFit="1" customWidth="1"/>
    <col min="9" max="9" width="16.85546875" bestFit="1" customWidth="1"/>
    <col min="10" max="10" width="14.140625" bestFit="1" customWidth="1"/>
    <col min="11" max="11" width="14.85546875" bestFit="1" customWidth="1"/>
    <col min="12" max="12" width="18.140625" bestFit="1" customWidth="1"/>
    <col min="13" max="13" width="12.140625" bestFit="1" customWidth="1"/>
  </cols>
  <sheetData>
    <row r="1" spans="2:13" ht="15.75" thickBot="1" x14ac:dyDescent="0.3"/>
    <row r="2" spans="2:13" ht="19.5" thickBot="1" x14ac:dyDescent="0.35">
      <c r="B2" s="58" t="s">
        <v>186</v>
      </c>
      <c r="C2" s="59"/>
      <c r="D2" s="59"/>
      <c r="E2" s="60"/>
    </row>
    <row r="3" spans="2:13" ht="14.45" customHeight="1" x14ac:dyDescent="0.25">
      <c r="B3" s="74" t="s">
        <v>189</v>
      </c>
      <c r="C3" s="75"/>
      <c r="D3" s="75"/>
      <c r="E3" s="76"/>
    </row>
    <row r="4" spans="2:13" x14ac:dyDescent="0.25">
      <c r="B4" s="77"/>
      <c r="C4" s="78"/>
      <c r="D4" s="78"/>
      <c r="E4" s="79"/>
    </row>
    <row r="5" spans="2:13" x14ac:dyDescent="0.25">
      <c r="B5" s="77"/>
      <c r="C5" s="78"/>
      <c r="D5" s="78"/>
      <c r="E5" s="79"/>
    </row>
    <row r="6" spans="2:13" x14ac:dyDescent="0.25">
      <c r="B6" s="77"/>
      <c r="C6" s="78"/>
      <c r="D6" s="78"/>
      <c r="E6" s="79"/>
    </row>
    <row r="7" spans="2:13" x14ac:dyDescent="0.25">
      <c r="B7" s="77"/>
      <c r="C7" s="78"/>
      <c r="D7" s="78"/>
      <c r="E7" s="79"/>
    </row>
    <row r="8" spans="2:13" x14ac:dyDescent="0.25">
      <c r="B8" s="77"/>
      <c r="C8" s="78"/>
      <c r="D8" s="78"/>
      <c r="E8" s="79"/>
    </row>
    <row r="9" spans="2:13" x14ac:dyDescent="0.25">
      <c r="B9" s="77"/>
      <c r="C9" s="78"/>
      <c r="D9" s="78"/>
      <c r="E9" s="79"/>
    </row>
    <row r="10" spans="2:13" x14ac:dyDescent="0.25">
      <c r="B10" s="77"/>
      <c r="C10" s="78"/>
      <c r="D10" s="78"/>
      <c r="E10" s="79"/>
    </row>
    <row r="11" spans="2:13" x14ac:dyDescent="0.25">
      <c r="B11" s="77"/>
      <c r="C11" s="78"/>
      <c r="D11" s="78"/>
      <c r="E11" s="79"/>
    </row>
    <row r="12" spans="2:13" x14ac:dyDescent="0.25">
      <c r="B12" s="77"/>
      <c r="C12" s="78"/>
      <c r="D12" s="78"/>
      <c r="E12" s="79"/>
    </row>
    <row r="13" spans="2:13" ht="15.75" thickBot="1" x14ac:dyDescent="0.3">
      <c r="B13" s="80"/>
      <c r="C13" s="81"/>
      <c r="D13" s="81"/>
      <c r="E13" s="82"/>
    </row>
    <row r="14" spans="2:13" ht="15.75" thickBot="1" x14ac:dyDescent="0.3"/>
    <row r="15" spans="2:13" ht="19.5" thickBot="1" x14ac:dyDescent="0.35">
      <c r="B15" s="58" t="s">
        <v>118</v>
      </c>
      <c r="C15" s="59"/>
      <c r="D15" s="59"/>
      <c r="E15" s="60"/>
      <c r="F15" s="61"/>
      <c r="G15" s="61"/>
      <c r="H15" s="61"/>
      <c r="I15" s="61"/>
      <c r="J15" s="61"/>
      <c r="K15" s="61"/>
      <c r="L15" s="61"/>
      <c r="M15" s="61"/>
    </row>
    <row r="16" spans="2:13" ht="14.45" customHeight="1" x14ac:dyDescent="0.25">
      <c r="B16" s="62"/>
      <c r="C16" s="63"/>
      <c r="D16" s="63"/>
      <c r="E16" s="64"/>
      <c r="F16" s="4"/>
      <c r="G16" s="4"/>
      <c r="H16" s="4"/>
      <c r="I16" s="4"/>
      <c r="J16" s="4"/>
      <c r="K16" s="4"/>
      <c r="L16" s="4"/>
      <c r="M16" s="4"/>
    </row>
    <row r="17" spans="2:6" x14ac:dyDescent="0.25">
      <c r="B17" s="65"/>
      <c r="C17" s="66"/>
      <c r="D17" s="66"/>
      <c r="E17" s="67"/>
    </row>
    <row r="18" spans="2:6" x14ac:dyDescent="0.25">
      <c r="B18" s="65"/>
      <c r="C18" s="66"/>
      <c r="D18" s="66"/>
      <c r="E18" s="67"/>
    </row>
    <row r="19" spans="2:6" x14ac:dyDescent="0.25">
      <c r="B19" s="65"/>
      <c r="C19" s="66"/>
      <c r="D19" s="66"/>
      <c r="E19" s="67"/>
    </row>
    <row r="20" spans="2:6" x14ac:dyDescent="0.25">
      <c r="B20" s="65"/>
      <c r="C20" s="66"/>
      <c r="D20" s="66"/>
      <c r="E20" s="67"/>
    </row>
    <row r="21" spans="2:6" x14ac:dyDescent="0.25">
      <c r="B21" s="65"/>
      <c r="C21" s="66"/>
      <c r="D21" s="66"/>
      <c r="E21" s="67"/>
    </row>
    <row r="22" spans="2:6" x14ac:dyDescent="0.25">
      <c r="B22" s="65"/>
      <c r="C22" s="66"/>
      <c r="D22" s="66"/>
      <c r="E22" s="67"/>
    </row>
    <row r="23" spans="2:6" x14ac:dyDescent="0.25">
      <c r="B23" s="65"/>
      <c r="C23" s="66"/>
      <c r="D23" s="66"/>
      <c r="E23" s="67"/>
    </row>
    <row r="24" spans="2:6" x14ac:dyDescent="0.25">
      <c r="B24" s="65"/>
      <c r="C24" s="66"/>
      <c r="D24" s="66"/>
      <c r="E24" s="67"/>
    </row>
    <row r="25" spans="2:6" ht="15.75" thickBot="1" x14ac:dyDescent="0.3">
      <c r="B25" s="68"/>
      <c r="C25" s="69"/>
      <c r="D25" s="69"/>
      <c r="E25" s="70"/>
    </row>
    <row r="26" spans="2:6" ht="15.75" thickBot="1" x14ac:dyDescent="0.3">
      <c r="B26" s="12"/>
      <c r="C26" s="12"/>
      <c r="D26" s="12"/>
      <c r="E26" s="12"/>
    </row>
    <row r="27" spans="2:6" ht="26.25" x14ac:dyDescent="0.4">
      <c r="B27" s="71" t="s">
        <v>120</v>
      </c>
      <c r="C27" s="72"/>
      <c r="D27" s="72"/>
      <c r="E27" s="72"/>
      <c r="F27" s="73"/>
    </row>
    <row r="28" spans="2:6" ht="15.75" thickBot="1" x14ac:dyDescent="0.3">
      <c r="B28" s="49" t="s">
        <v>137</v>
      </c>
      <c r="C28" s="50" t="s">
        <v>121</v>
      </c>
      <c r="D28" s="50" t="s">
        <v>123</v>
      </c>
      <c r="E28" s="50" t="s">
        <v>31</v>
      </c>
      <c r="F28" s="51" t="s">
        <v>140</v>
      </c>
    </row>
    <row r="29" spans="2:6" x14ac:dyDescent="0.25">
      <c r="B29" s="46"/>
      <c r="C29" s="47"/>
      <c r="D29" s="47"/>
      <c r="E29" s="47"/>
      <c r="F29" s="48"/>
    </row>
    <row r="30" spans="2:6" x14ac:dyDescent="0.25">
      <c r="B30" s="41"/>
      <c r="C30" s="40"/>
      <c r="D30" s="40"/>
      <c r="E30" s="40"/>
      <c r="F30" s="42"/>
    </row>
    <row r="31" spans="2:6" x14ac:dyDescent="0.25">
      <c r="B31" s="41"/>
      <c r="C31" s="40"/>
      <c r="D31" s="40"/>
      <c r="E31" s="40"/>
      <c r="F31" s="42"/>
    </row>
    <row r="32" spans="2:6" x14ac:dyDescent="0.25">
      <c r="B32" s="41"/>
      <c r="C32" s="40"/>
      <c r="D32" s="40"/>
      <c r="E32" s="40"/>
      <c r="F32" s="42"/>
    </row>
    <row r="33" spans="2:6" x14ac:dyDescent="0.25">
      <c r="B33" s="41"/>
      <c r="C33" s="40"/>
      <c r="D33" s="40"/>
      <c r="E33" s="40"/>
      <c r="F33" s="42"/>
    </row>
    <row r="34" spans="2:6" x14ac:dyDescent="0.25">
      <c r="B34" s="41"/>
      <c r="C34" s="40"/>
      <c r="D34" s="40"/>
      <c r="E34" s="40"/>
      <c r="F34" s="42"/>
    </row>
    <row r="35" spans="2:6" x14ac:dyDescent="0.25">
      <c r="B35" s="41"/>
      <c r="C35" s="40"/>
      <c r="D35" s="40"/>
      <c r="E35" s="40"/>
      <c r="F35" s="42"/>
    </row>
    <row r="36" spans="2:6" x14ac:dyDescent="0.25">
      <c r="B36" s="41"/>
      <c r="C36" s="40"/>
      <c r="D36" s="40"/>
      <c r="E36" s="40"/>
      <c r="F36" s="42"/>
    </row>
    <row r="37" spans="2:6" x14ac:dyDescent="0.25">
      <c r="B37" s="41"/>
      <c r="C37" s="40"/>
      <c r="D37" s="40"/>
      <c r="E37" s="40"/>
      <c r="F37" s="42"/>
    </row>
    <row r="38" spans="2:6" x14ac:dyDescent="0.25">
      <c r="B38" s="41"/>
      <c r="C38" s="40"/>
      <c r="D38" s="40"/>
      <c r="E38" s="40"/>
      <c r="F38" s="42"/>
    </row>
    <row r="39" spans="2:6" x14ac:dyDescent="0.25">
      <c r="B39" s="41"/>
      <c r="C39" s="40"/>
      <c r="D39" s="40"/>
      <c r="E39" s="40"/>
      <c r="F39" s="42"/>
    </row>
    <row r="40" spans="2:6" x14ac:dyDescent="0.25">
      <c r="B40" s="41"/>
      <c r="C40" s="40"/>
      <c r="D40" s="40"/>
      <c r="E40" s="40"/>
      <c r="F40" s="42"/>
    </row>
    <row r="41" spans="2:6" x14ac:dyDescent="0.25">
      <c r="B41" s="41"/>
      <c r="C41" s="40"/>
      <c r="D41" s="40"/>
      <c r="E41" s="40"/>
      <c r="F41" s="42"/>
    </row>
    <row r="42" spans="2:6" x14ac:dyDescent="0.25">
      <c r="B42" s="41"/>
      <c r="C42" s="40"/>
      <c r="D42" s="40"/>
      <c r="E42" s="40"/>
      <c r="F42" s="42"/>
    </row>
    <row r="43" spans="2:6" x14ac:dyDescent="0.25">
      <c r="B43" s="41"/>
      <c r="C43" s="40"/>
      <c r="D43" s="40"/>
      <c r="E43" s="40"/>
      <c r="F43" s="42"/>
    </row>
    <row r="44" spans="2:6" x14ac:dyDescent="0.25">
      <c r="B44" s="41"/>
      <c r="C44" s="40"/>
      <c r="D44" s="40"/>
      <c r="E44" s="40"/>
      <c r="F44" s="42"/>
    </row>
    <row r="45" spans="2:6" x14ac:dyDescent="0.25">
      <c r="B45" s="41"/>
      <c r="C45" s="40"/>
      <c r="D45" s="40"/>
      <c r="E45" s="40"/>
      <c r="F45" s="42"/>
    </row>
    <row r="46" spans="2:6" x14ac:dyDescent="0.25">
      <c r="B46" s="41"/>
      <c r="C46" s="40"/>
      <c r="D46" s="40"/>
      <c r="E46" s="40"/>
      <c r="F46" s="42"/>
    </row>
    <row r="47" spans="2:6" ht="15.75" thickBot="1" x14ac:dyDescent="0.3">
      <c r="B47" s="43"/>
      <c r="C47" s="44"/>
      <c r="D47" s="44"/>
      <c r="E47" s="44"/>
      <c r="F47" s="45"/>
    </row>
    <row r="68" spans="8:8" x14ac:dyDescent="0.25">
      <c r="H68" t="s">
        <v>19</v>
      </c>
    </row>
    <row r="70" spans="8:8" x14ac:dyDescent="0.25">
      <c r="H70" t="s">
        <v>19</v>
      </c>
    </row>
    <row r="72" spans="8:8" x14ac:dyDescent="0.25">
      <c r="H72" t="s">
        <v>19</v>
      </c>
    </row>
    <row r="74" spans="8:8" x14ac:dyDescent="0.25">
      <c r="H74" t="s">
        <v>19</v>
      </c>
    </row>
  </sheetData>
  <mergeCells count="6">
    <mergeCell ref="B2:E2"/>
    <mergeCell ref="B15:E15"/>
    <mergeCell ref="F15:M15"/>
    <mergeCell ref="B16:E25"/>
    <mergeCell ref="B27:F27"/>
    <mergeCell ref="B3:E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77"/>
  <sheetViews>
    <sheetView topLeftCell="N1" workbookViewId="0">
      <selection activeCell="O9" sqref="O9"/>
    </sheetView>
  </sheetViews>
  <sheetFormatPr defaultRowHeight="15" x14ac:dyDescent="0.25"/>
  <cols>
    <col min="1" max="1" width="8.85546875"/>
    <col min="2" max="2" width="30.85546875" bestFit="1" customWidth="1"/>
    <col min="3" max="3" width="13.85546875" bestFit="1" customWidth="1"/>
    <col min="4" max="4" width="9.5703125" bestFit="1" customWidth="1"/>
    <col min="5" max="5" width="11.85546875" bestFit="1" customWidth="1"/>
    <col min="6" max="6" width="11.85546875" customWidth="1"/>
    <col min="7" max="7" width="11.85546875" bestFit="1" customWidth="1"/>
    <col min="8" max="8" width="17.42578125" bestFit="1" customWidth="1"/>
    <col min="9" max="9" width="18.85546875" bestFit="1" customWidth="1"/>
    <col min="10" max="10" width="17" bestFit="1" customWidth="1"/>
    <col min="11" max="11" width="15.85546875" bestFit="1" customWidth="1"/>
    <col min="12" max="12" width="15.85546875" customWidth="1"/>
    <col min="13" max="13" width="25.5703125" bestFit="1" customWidth="1"/>
    <col min="14" max="14" width="30.5703125" bestFit="1" customWidth="1"/>
    <col min="15" max="15" width="45" bestFit="1" customWidth="1"/>
    <col min="16" max="16" width="21.42578125" bestFit="1" customWidth="1"/>
    <col min="17" max="17" width="21.85546875" bestFit="1" customWidth="1"/>
    <col min="18" max="18" width="19.5703125" bestFit="1" customWidth="1"/>
    <col min="19" max="19" width="21.140625" bestFit="1" customWidth="1"/>
    <col min="20" max="20" width="24.5703125" bestFit="1" customWidth="1"/>
    <col min="21" max="21" width="19" bestFit="1" customWidth="1"/>
    <col min="22" max="39" width="8.85546875"/>
  </cols>
  <sheetData>
    <row r="1" spans="2:21" ht="15.75" thickBot="1" x14ac:dyDescent="0.3">
      <c r="B1" s="86" t="s">
        <v>179</v>
      </c>
      <c r="C1" s="87"/>
      <c r="D1" s="87"/>
      <c r="E1" s="88"/>
      <c r="F1" s="30"/>
    </row>
    <row r="2" spans="2:21" thickBot="1" x14ac:dyDescent="0.4"/>
    <row r="3" spans="2:21" ht="26.45" thickBot="1" x14ac:dyDescent="0.4">
      <c r="B3" s="89" t="s">
        <v>174</v>
      </c>
      <c r="C3" s="90"/>
      <c r="D3" s="90"/>
      <c r="E3" s="90"/>
      <c r="F3" s="90"/>
      <c r="G3" s="90"/>
      <c r="H3" s="90"/>
      <c r="I3" s="90"/>
      <c r="J3" s="90"/>
      <c r="K3" s="90"/>
      <c r="L3" s="90"/>
      <c r="M3" s="90"/>
      <c r="N3" s="90"/>
      <c r="O3" s="90"/>
      <c r="P3" s="90"/>
      <c r="Q3" s="90"/>
      <c r="R3" s="90"/>
      <c r="S3" s="90"/>
      <c r="T3" s="90"/>
      <c r="U3" s="91"/>
    </row>
    <row r="4" spans="2:21" x14ac:dyDescent="0.25">
      <c r="B4" s="92" t="s">
        <v>175</v>
      </c>
      <c r="C4" s="93"/>
      <c r="D4" s="92" t="s">
        <v>111</v>
      </c>
      <c r="E4" s="96"/>
      <c r="F4" s="96"/>
      <c r="G4" s="93"/>
      <c r="H4" s="98" t="s">
        <v>112</v>
      </c>
      <c r="I4" s="99"/>
      <c r="J4" s="99"/>
      <c r="K4" s="99"/>
      <c r="L4" s="100"/>
      <c r="M4" s="93"/>
      <c r="N4" s="92" t="s">
        <v>180</v>
      </c>
      <c r="O4" s="96"/>
      <c r="P4" s="96"/>
      <c r="Q4" s="96"/>
      <c r="R4" s="96"/>
      <c r="S4" s="96"/>
      <c r="T4" s="96"/>
      <c r="U4" s="93"/>
    </row>
    <row r="5" spans="2:21" x14ac:dyDescent="0.25">
      <c r="B5" s="94"/>
      <c r="C5" s="95"/>
      <c r="D5" s="94"/>
      <c r="E5" s="97"/>
      <c r="F5" s="97"/>
      <c r="G5" s="95"/>
      <c r="H5" s="21" t="s">
        <v>25</v>
      </c>
      <c r="I5" s="17" t="s">
        <v>24</v>
      </c>
      <c r="J5" s="101" t="s">
        <v>177</v>
      </c>
      <c r="K5" s="102"/>
      <c r="L5" s="103"/>
      <c r="M5" s="95"/>
      <c r="N5" s="94"/>
      <c r="O5" s="97"/>
      <c r="P5" s="97"/>
      <c r="Q5" s="97"/>
      <c r="R5" s="97"/>
      <c r="S5" s="97"/>
      <c r="T5" s="97"/>
      <c r="U5" s="95"/>
    </row>
    <row r="6" spans="2:21" ht="14.45" x14ac:dyDescent="0.35">
      <c r="B6" s="21" t="s">
        <v>26</v>
      </c>
      <c r="C6" s="33" t="s">
        <v>20</v>
      </c>
      <c r="D6" s="17" t="s">
        <v>0</v>
      </c>
      <c r="E6" s="17" t="s">
        <v>101</v>
      </c>
      <c r="F6" s="17" t="s">
        <v>1</v>
      </c>
      <c r="G6" s="17" t="s">
        <v>176</v>
      </c>
      <c r="H6" s="24" t="s">
        <v>28</v>
      </c>
      <c r="I6" s="18" t="s">
        <v>27</v>
      </c>
      <c r="J6" s="17" t="s">
        <v>29</v>
      </c>
      <c r="K6" s="17" t="s">
        <v>30</v>
      </c>
      <c r="L6" s="22" t="s">
        <v>163</v>
      </c>
      <c r="M6" s="22" t="s">
        <v>187</v>
      </c>
      <c r="N6" s="21" t="s">
        <v>181</v>
      </c>
      <c r="O6" s="17" t="s">
        <v>183</v>
      </c>
      <c r="P6" s="17" t="s">
        <v>113</v>
      </c>
      <c r="Q6" s="17" t="s">
        <v>114</v>
      </c>
      <c r="R6" s="17" t="s">
        <v>190</v>
      </c>
      <c r="S6" s="17" t="s">
        <v>191</v>
      </c>
      <c r="T6" s="17" t="s">
        <v>117</v>
      </c>
      <c r="U6" s="22" t="s">
        <v>182</v>
      </c>
    </row>
    <row r="7" spans="2:21" ht="14.45" x14ac:dyDescent="0.35">
      <c r="B7" s="52"/>
      <c r="C7" s="53"/>
      <c r="D7" s="40"/>
      <c r="E7" s="40"/>
      <c r="F7" s="40"/>
      <c r="G7" s="40"/>
      <c r="H7" s="54"/>
      <c r="I7" s="40"/>
      <c r="J7" s="40"/>
      <c r="K7" s="40"/>
      <c r="L7" s="42"/>
      <c r="M7" s="42"/>
      <c r="N7" s="35" t="str">
        <f t="shared" ref="N7:N38" si="0">IF(E7&gt;=375,"Yes","No")</f>
        <v>No</v>
      </c>
      <c r="O7" s="36" t="str">
        <f t="shared" ref="O7:O38" si="1">IF(E7&gt;=500,"Yes","No")</f>
        <v>No</v>
      </c>
      <c r="P7" s="36" t="str">
        <f t="shared" ref="P7:P38" si="2">IF(G7&gt;=115,"Yes","No")</f>
        <v>No</v>
      </c>
      <c r="Q7" s="36" t="str">
        <f t="shared" ref="Q7:Q38" si="3">IF(G7&gt;=130,"Yes","No")</f>
        <v>No</v>
      </c>
      <c r="R7" s="36" t="str">
        <f>IF(H7&gt;=40,"Yes","No")</f>
        <v>No</v>
      </c>
      <c r="S7" s="36" t="str">
        <f>IF(I7&gt;35,"Yes","No")</f>
        <v>No</v>
      </c>
      <c r="T7" s="36" t="str">
        <f>IF(AND(H7&gt;40,I7&gt;35),"Yes","No")</f>
        <v>No</v>
      </c>
      <c r="U7" s="37" t="str">
        <f>IF(ISNA(L7),"Yes",IF(L7&lt;22,"Yes","No"))</f>
        <v>Yes</v>
      </c>
    </row>
    <row r="8" spans="2:21" ht="14.45" x14ac:dyDescent="0.35">
      <c r="B8" s="52"/>
      <c r="C8" s="53"/>
      <c r="D8" s="40"/>
      <c r="E8" s="40"/>
      <c r="F8" s="40"/>
      <c r="G8" s="40"/>
      <c r="H8" s="54"/>
      <c r="I8" s="40"/>
      <c r="J8" s="40"/>
      <c r="K8" s="40"/>
      <c r="L8" s="42"/>
      <c r="M8" s="42"/>
      <c r="N8" s="35" t="str">
        <f t="shared" si="0"/>
        <v>No</v>
      </c>
      <c r="O8" s="36" t="str">
        <f t="shared" si="1"/>
        <v>No</v>
      </c>
      <c r="P8" s="36" t="str">
        <f t="shared" si="2"/>
        <v>No</v>
      </c>
      <c r="Q8" s="36" t="str">
        <f t="shared" si="3"/>
        <v>No</v>
      </c>
      <c r="R8" s="36" t="str">
        <f t="shared" ref="R8:R71" si="4">IF(H8&gt;=40,"Yes","No")</f>
        <v>No</v>
      </c>
      <c r="S8" s="36" t="str">
        <f t="shared" ref="S8:S71" si="5">IF(I8&gt;35,"Yes","No")</f>
        <v>No</v>
      </c>
      <c r="T8" s="36" t="str">
        <f t="shared" ref="T8:T38" si="6">IF(AND(H8&gt;40,I8&gt;35),"Yes","No")</f>
        <v>No</v>
      </c>
      <c r="U8" s="37" t="str">
        <f t="shared" ref="U8:U38" si="7">IF(ISNA(L8),"Yes",IF(L8&lt;22,"Yes","No"))</f>
        <v>Yes</v>
      </c>
    </row>
    <row r="9" spans="2:21" ht="14.45" x14ac:dyDescent="0.35">
      <c r="B9" s="52"/>
      <c r="C9" s="53"/>
      <c r="D9" s="40"/>
      <c r="E9" s="40"/>
      <c r="F9" s="40"/>
      <c r="G9" s="40"/>
      <c r="H9" s="54"/>
      <c r="I9" s="40"/>
      <c r="J9" s="40"/>
      <c r="K9" s="40"/>
      <c r="L9" s="42"/>
      <c r="M9" s="42"/>
      <c r="N9" s="35" t="str">
        <f t="shared" si="0"/>
        <v>No</v>
      </c>
      <c r="O9" s="36" t="str">
        <f t="shared" si="1"/>
        <v>No</v>
      </c>
      <c r="P9" s="36" t="str">
        <f t="shared" si="2"/>
        <v>No</v>
      </c>
      <c r="Q9" s="36" t="str">
        <f t="shared" si="3"/>
        <v>No</v>
      </c>
      <c r="R9" s="36" t="str">
        <f t="shared" si="4"/>
        <v>No</v>
      </c>
      <c r="S9" s="36" t="str">
        <f t="shared" si="5"/>
        <v>No</v>
      </c>
      <c r="T9" s="36" t="str">
        <f t="shared" si="6"/>
        <v>No</v>
      </c>
      <c r="U9" s="37" t="str">
        <f t="shared" si="7"/>
        <v>Yes</v>
      </c>
    </row>
    <row r="10" spans="2:21" ht="14.45" x14ac:dyDescent="0.35">
      <c r="B10" s="52"/>
      <c r="C10" s="53"/>
      <c r="D10" s="40"/>
      <c r="E10" s="40"/>
      <c r="F10" s="40"/>
      <c r="G10" s="40"/>
      <c r="H10" s="54"/>
      <c r="I10" s="40"/>
      <c r="J10" s="40"/>
      <c r="K10" s="40"/>
      <c r="L10" s="42"/>
      <c r="M10" s="42"/>
      <c r="N10" s="35" t="str">
        <f t="shared" si="0"/>
        <v>No</v>
      </c>
      <c r="O10" s="36" t="str">
        <f t="shared" si="1"/>
        <v>No</v>
      </c>
      <c r="P10" s="36" t="str">
        <f t="shared" si="2"/>
        <v>No</v>
      </c>
      <c r="Q10" s="36" t="str">
        <f t="shared" si="3"/>
        <v>No</v>
      </c>
      <c r="R10" s="36" t="str">
        <f t="shared" si="4"/>
        <v>No</v>
      </c>
      <c r="S10" s="36" t="str">
        <f t="shared" si="5"/>
        <v>No</v>
      </c>
      <c r="T10" s="36" t="str">
        <f t="shared" si="6"/>
        <v>No</v>
      </c>
      <c r="U10" s="37" t="str">
        <f t="shared" si="7"/>
        <v>Yes</v>
      </c>
    </row>
    <row r="11" spans="2:21" ht="14.45" x14ac:dyDescent="0.35">
      <c r="B11" s="52"/>
      <c r="C11" s="53"/>
      <c r="D11" s="40"/>
      <c r="E11" s="40"/>
      <c r="F11" s="40"/>
      <c r="G11" s="40"/>
      <c r="H11" s="54"/>
      <c r="I11" s="40"/>
      <c r="J11" s="40"/>
      <c r="K11" s="40"/>
      <c r="L11" s="42"/>
      <c r="M11" s="42"/>
      <c r="N11" s="35" t="str">
        <f t="shared" si="0"/>
        <v>No</v>
      </c>
      <c r="O11" s="36" t="str">
        <f t="shared" si="1"/>
        <v>No</v>
      </c>
      <c r="P11" s="36" t="str">
        <f t="shared" si="2"/>
        <v>No</v>
      </c>
      <c r="Q11" s="36" t="str">
        <f t="shared" si="3"/>
        <v>No</v>
      </c>
      <c r="R11" s="36" t="str">
        <f t="shared" si="4"/>
        <v>No</v>
      </c>
      <c r="S11" s="36" t="str">
        <f t="shared" si="5"/>
        <v>No</v>
      </c>
      <c r="T11" s="36" t="str">
        <f t="shared" si="6"/>
        <v>No</v>
      </c>
      <c r="U11" s="37" t="str">
        <f t="shared" si="7"/>
        <v>Yes</v>
      </c>
    </row>
    <row r="12" spans="2:21" ht="14.45" x14ac:dyDescent="0.35">
      <c r="B12" s="52"/>
      <c r="C12" s="53"/>
      <c r="D12" s="40"/>
      <c r="E12" s="40"/>
      <c r="F12" s="40"/>
      <c r="G12" s="40"/>
      <c r="H12" s="54"/>
      <c r="I12" s="40"/>
      <c r="J12" s="40"/>
      <c r="K12" s="40"/>
      <c r="L12" s="42"/>
      <c r="M12" s="42"/>
      <c r="N12" s="35" t="str">
        <f t="shared" si="0"/>
        <v>No</v>
      </c>
      <c r="O12" s="36" t="str">
        <f t="shared" si="1"/>
        <v>No</v>
      </c>
      <c r="P12" s="36" t="str">
        <f t="shared" si="2"/>
        <v>No</v>
      </c>
      <c r="Q12" s="36" t="str">
        <f t="shared" si="3"/>
        <v>No</v>
      </c>
      <c r="R12" s="36" t="str">
        <f t="shared" si="4"/>
        <v>No</v>
      </c>
      <c r="S12" s="36" t="str">
        <f t="shared" si="5"/>
        <v>No</v>
      </c>
      <c r="T12" s="36" t="str">
        <f t="shared" si="6"/>
        <v>No</v>
      </c>
      <c r="U12" s="37" t="str">
        <f t="shared" si="7"/>
        <v>Yes</v>
      </c>
    </row>
    <row r="13" spans="2:21" ht="14.45" x14ac:dyDescent="0.35">
      <c r="B13" s="52"/>
      <c r="C13" s="53"/>
      <c r="D13" s="40"/>
      <c r="E13" s="40"/>
      <c r="F13" s="40"/>
      <c r="G13" s="40"/>
      <c r="H13" s="54"/>
      <c r="I13" s="40"/>
      <c r="J13" s="40"/>
      <c r="K13" s="40"/>
      <c r="L13" s="42"/>
      <c r="M13" s="42"/>
      <c r="N13" s="35" t="str">
        <f t="shared" si="0"/>
        <v>No</v>
      </c>
      <c r="O13" s="36" t="str">
        <f t="shared" si="1"/>
        <v>No</v>
      </c>
      <c r="P13" s="36" t="str">
        <f t="shared" si="2"/>
        <v>No</v>
      </c>
      <c r="Q13" s="36" t="str">
        <f t="shared" si="3"/>
        <v>No</v>
      </c>
      <c r="R13" s="36" t="str">
        <f t="shared" si="4"/>
        <v>No</v>
      </c>
      <c r="S13" s="36" t="str">
        <f t="shared" si="5"/>
        <v>No</v>
      </c>
      <c r="T13" s="36" t="str">
        <f t="shared" si="6"/>
        <v>No</v>
      </c>
      <c r="U13" s="37" t="str">
        <f t="shared" si="7"/>
        <v>Yes</v>
      </c>
    </row>
    <row r="14" spans="2:21" ht="14.45" x14ac:dyDescent="0.35">
      <c r="B14" s="52"/>
      <c r="C14" s="53"/>
      <c r="D14" s="40"/>
      <c r="E14" s="40"/>
      <c r="F14" s="40"/>
      <c r="G14" s="40"/>
      <c r="H14" s="54"/>
      <c r="I14" s="40"/>
      <c r="J14" s="40"/>
      <c r="K14" s="40"/>
      <c r="L14" s="42"/>
      <c r="M14" s="42"/>
      <c r="N14" s="35" t="str">
        <f t="shared" si="0"/>
        <v>No</v>
      </c>
      <c r="O14" s="36" t="str">
        <f t="shared" si="1"/>
        <v>No</v>
      </c>
      <c r="P14" s="36" t="str">
        <f t="shared" si="2"/>
        <v>No</v>
      </c>
      <c r="Q14" s="36" t="str">
        <f t="shared" si="3"/>
        <v>No</v>
      </c>
      <c r="R14" s="36" t="str">
        <f t="shared" si="4"/>
        <v>No</v>
      </c>
      <c r="S14" s="36" t="str">
        <f t="shared" si="5"/>
        <v>No</v>
      </c>
      <c r="T14" s="36" t="str">
        <f t="shared" si="6"/>
        <v>No</v>
      </c>
      <c r="U14" s="37" t="str">
        <f t="shared" si="7"/>
        <v>Yes</v>
      </c>
    </row>
    <row r="15" spans="2:21" ht="14.45" x14ac:dyDescent="0.35">
      <c r="B15" s="52"/>
      <c r="C15" s="53"/>
      <c r="D15" s="40"/>
      <c r="E15" s="40"/>
      <c r="F15" s="40"/>
      <c r="G15" s="40"/>
      <c r="H15" s="54"/>
      <c r="I15" s="40"/>
      <c r="J15" s="40"/>
      <c r="K15" s="40"/>
      <c r="L15" s="42"/>
      <c r="M15" s="42"/>
      <c r="N15" s="35" t="str">
        <f t="shared" si="0"/>
        <v>No</v>
      </c>
      <c r="O15" s="36" t="str">
        <f t="shared" si="1"/>
        <v>No</v>
      </c>
      <c r="P15" s="36" t="str">
        <f t="shared" si="2"/>
        <v>No</v>
      </c>
      <c r="Q15" s="36" t="str">
        <f t="shared" si="3"/>
        <v>No</v>
      </c>
      <c r="R15" s="36" t="str">
        <f t="shared" si="4"/>
        <v>No</v>
      </c>
      <c r="S15" s="36" t="str">
        <f t="shared" si="5"/>
        <v>No</v>
      </c>
      <c r="T15" s="36" t="str">
        <f t="shared" si="6"/>
        <v>No</v>
      </c>
      <c r="U15" s="37" t="str">
        <f t="shared" si="7"/>
        <v>Yes</v>
      </c>
    </row>
    <row r="16" spans="2:21" ht="14.45" x14ac:dyDescent="0.35">
      <c r="B16" s="52"/>
      <c r="C16" s="53"/>
      <c r="D16" s="40"/>
      <c r="E16" s="40"/>
      <c r="F16" s="40"/>
      <c r="G16" s="40"/>
      <c r="H16" s="54"/>
      <c r="I16" s="40"/>
      <c r="J16" s="40"/>
      <c r="K16" s="40"/>
      <c r="L16" s="42"/>
      <c r="M16" s="42"/>
      <c r="N16" s="35" t="str">
        <f t="shared" si="0"/>
        <v>No</v>
      </c>
      <c r="O16" s="36" t="str">
        <f t="shared" si="1"/>
        <v>No</v>
      </c>
      <c r="P16" s="36" t="str">
        <f t="shared" si="2"/>
        <v>No</v>
      </c>
      <c r="Q16" s="36" t="str">
        <f t="shared" si="3"/>
        <v>No</v>
      </c>
      <c r="R16" s="36" t="str">
        <f t="shared" si="4"/>
        <v>No</v>
      </c>
      <c r="S16" s="36" t="str">
        <f t="shared" si="5"/>
        <v>No</v>
      </c>
      <c r="T16" s="36" t="str">
        <f t="shared" si="6"/>
        <v>No</v>
      </c>
      <c r="U16" s="37" t="str">
        <f t="shared" si="7"/>
        <v>Yes</v>
      </c>
    </row>
    <row r="17" spans="2:21" ht="14.45" x14ac:dyDescent="0.35">
      <c r="B17" s="52"/>
      <c r="C17" s="53"/>
      <c r="D17" s="40"/>
      <c r="E17" s="40"/>
      <c r="F17" s="40"/>
      <c r="G17" s="40"/>
      <c r="H17" s="54"/>
      <c r="I17" s="40"/>
      <c r="J17" s="40"/>
      <c r="K17" s="40"/>
      <c r="L17" s="42"/>
      <c r="M17" s="42"/>
      <c r="N17" s="35" t="str">
        <f t="shared" si="0"/>
        <v>No</v>
      </c>
      <c r="O17" s="36" t="str">
        <f t="shared" si="1"/>
        <v>No</v>
      </c>
      <c r="P17" s="36" t="str">
        <f t="shared" si="2"/>
        <v>No</v>
      </c>
      <c r="Q17" s="36" t="str">
        <f t="shared" si="3"/>
        <v>No</v>
      </c>
      <c r="R17" s="36" t="str">
        <f t="shared" si="4"/>
        <v>No</v>
      </c>
      <c r="S17" s="36" t="str">
        <f t="shared" si="5"/>
        <v>No</v>
      </c>
      <c r="T17" s="36" t="str">
        <f t="shared" si="6"/>
        <v>No</v>
      </c>
      <c r="U17" s="37" t="str">
        <f t="shared" si="7"/>
        <v>Yes</v>
      </c>
    </row>
    <row r="18" spans="2:21" ht="14.45" x14ac:dyDescent="0.35">
      <c r="B18" s="52"/>
      <c r="C18" s="53"/>
      <c r="D18" s="40"/>
      <c r="E18" s="40"/>
      <c r="F18" s="40"/>
      <c r="G18" s="40"/>
      <c r="H18" s="54"/>
      <c r="I18" s="40"/>
      <c r="J18" s="40"/>
      <c r="K18" s="40"/>
      <c r="L18" s="42"/>
      <c r="M18" s="42"/>
      <c r="N18" s="35" t="str">
        <f t="shared" si="0"/>
        <v>No</v>
      </c>
      <c r="O18" s="36" t="str">
        <f t="shared" si="1"/>
        <v>No</v>
      </c>
      <c r="P18" s="36" t="str">
        <f t="shared" si="2"/>
        <v>No</v>
      </c>
      <c r="Q18" s="36" t="str">
        <f t="shared" si="3"/>
        <v>No</v>
      </c>
      <c r="R18" s="36" t="str">
        <f t="shared" si="4"/>
        <v>No</v>
      </c>
      <c r="S18" s="36" t="str">
        <f t="shared" si="5"/>
        <v>No</v>
      </c>
      <c r="T18" s="36" t="str">
        <f t="shared" si="6"/>
        <v>No</v>
      </c>
      <c r="U18" s="37" t="str">
        <f t="shared" si="7"/>
        <v>Yes</v>
      </c>
    </row>
    <row r="19" spans="2:21" ht="14.45" x14ac:dyDescent="0.35">
      <c r="B19" s="52"/>
      <c r="C19" s="53"/>
      <c r="D19" s="40"/>
      <c r="E19" s="40"/>
      <c r="F19" s="40"/>
      <c r="G19" s="40"/>
      <c r="H19" s="54"/>
      <c r="I19" s="40"/>
      <c r="J19" s="40"/>
      <c r="K19" s="40"/>
      <c r="L19" s="42"/>
      <c r="M19" s="42"/>
      <c r="N19" s="35" t="str">
        <f t="shared" si="0"/>
        <v>No</v>
      </c>
      <c r="O19" s="36" t="str">
        <f t="shared" si="1"/>
        <v>No</v>
      </c>
      <c r="P19" s="36" t="str">
        <f t="shared" si="2"/>
        <v>No</v>
      </c>
      <c r="Q19" s="36" t="str">
        <f t="shared" si="3"/>
        <v>No</v>
      </c>
      <c r="R19" s="36" t="str">
        <f t="shared" si="4"/>
        <v>No</v>
      </c>
      <c r="S19" s="36" t="str">
        <f t="shared" si="5"/>
        <v>No</v>
      </c>
      <c r="T19" s="36" t="str">
        <f t="shared" si="6"/>
        <v>No</v>
      </c>
      <c r="U19" s="37" t="str">
        <f t="shared" si="7"/>
        <v>Yes</v>
      </c>
    </row>
    <row r="20" spans="2:21" ht="14.45" x14ac:dyDescent="0.35">
      <c r="B20" s="52"/>
      <c r="C20" s="53"/>
      <c r="D20" s="40"/>
      <c r="E20" s="40"/>
      <c r="F20" s="40"/>
      <c r="G20" s="40"/>
      <c r="H20" s="54"/>
      <c r="I20" s="40"/>
      <c r="J20" s="40"/>
      <c r="K20" s="40"/>
      <c r="L20" s="42"/>
      <c r="M20" s="42"/>
      <c r="N20" s="35" t="str">
        <f t="shared" si="0"/>
        <v>No</v>
      </c>
      <c r="O20" s="36" t="str">
        <f t="shared" si="1"/>
        <v>No</v>
      </c>
      <c r="P20" s="36" t="str">
        <f t="shared" si="2"/>
        <v>No</v>
      </c>
      <c r="Q20" s="36" t="str">
        <f t="shared" si="3"/>
        <v>No</v>
      </c>
      <c r="R20" s="36" t="str">
        <f t="shared" si="4"/>
        <v>No</v>
      </c>
      <c r="S20" s="36" t="str">
        <f t="shared" si="5"/>
        <v>No</v>
      </c>
      <c r="T20" s="36" t="str">
        <f t="shared" si="6"/>
        <v>No</v>
      </c>
      <c r="U20" s="37" t="str">
        <f t="shared" si="7"/>
        <v>Yes</v>
      </c>
    </row>
    <row r="21" spans="2:21" ht="14.45" x14ac:dyDescent="0.35">
      <c r="B21" s="52"/>
      <c r="C21" s="53"/>
      <c r="D21" s="40"/>
      <c r="E21" s="40"/>
      <c r="F21" s="40"/>
      <c r="G21" s="40"/>
      <c r="H21" s="54"/>
      <c r="I21" s="40"/>
      <c r="J21" s="40"/>
      <c r="K21" s="40"/>
      <c r="L21" s="42"/>
      <c r="M21" s="42"/>
      <c r="N21" s="35" t="str">
        <f t="shared" si="0"/>
        <v>No</v>
      </c>
      <c r="O21" s="36" t="str">
        <f t="shared" si="1"/>
        <v>No</v>
      </c>
      <c r="P21" s="36" t="str">
        <f t="shared" si="2"/>
        <v>No</v>
      </c>
      <c r="Q21" s="36" t="str">
        <f t="shared" si="3"/>
        <v>No</v>
      </c>
      <c r="R21" s="36" t="str">
        <f t="shared" si="4"/>
        <v>No</v>
      </c>
      <c r="S21" s="36" t="str">
        <f t="shared" si="5"/>
        <v>No</v>
      </c>
      <c r="T21" s="36" t="str">
        <f t="shared" si="6"/>
        <v>No</v>
      </c>
      <c r="U21" s="37" t="str">
        <f t="shared" si="7"/>
        <v>Yes</v>
      </c>
    </row>
    <row r="22" spans="2:21" ht="14.45" x14ac:dyDescent="0.35">
      <c r="B22" s="52"/>
      <c r="C22" s="53"/>
      <c r="D22" s="40"/>
      <c r="E22" s="40"/>
      <c r="F22" s="40"/>
      <c r="G22" s="40"/>
      <c r="H22" s="54"/>
      <c r="I22" s="40"/>
      <c r="J22" s="40"/>
      <c r="K22" s="40"/>
      <c r="L22" s="42"/>
      <c r="M22" s="42"/>
      <c r="N22" s="35" t="str">
        <f t="shared" si="0"/>
        <v>No</v>
      </c>
      <c r="O22" s="36" t="str">
        <f t="shared" si="1"/>
        <v>No</v>
      </c>
      <c r="P22" s="36" t="str">
        <f t="shared" si="2"/>
        <v>No</v>
      </c>
      <c r="Q22" s="36" t="str">
        <f t="shared" si="3"/>
        <v>No</v>
      </c>
      <c r="R22" s="36" t="str">
        <f t="shared" si="4"/>
        <v>No</v>
      </c>
      <c r="S22" s="36" t="str">
        <f t="shared" si="5"/>
        <v>No</v>
      </c>
      <c r="T22" s="36" t="str">
        <f t="shared" si="6"/>
        <v>No</v>
      </c>
      <c r="U22" s="37" t="str">
        <f t="shared" si="7"/>
        <v>Yes</v>
      </c>
    </row>
    <row r="23" spans="2:21" ht="14.45" x14ac:dyDescent="0.35">
      <c r="B23" s="52"/>
      <c r="C23" s="53"/>
      <c r="D23" s="40"/>
      <c r="E23" s="40"/>
      <c r="F23" s="40"/>
      <c r="G23" s="40"/>
      <c r="H23" s="54"/>
      <c r="I23" s="40"/>
      <c r="J23" s="40"/>
      <c r="K23" s="40"/>
      <c r="L23" s="42"/>
      <c r="M23" s="42"/>
      <c r="N23" s="35" t="str">
        <f t="shared" si="0"/>
        <v>No</v>
      </c>
      <c r="O23" s="36" t="str">
        <f t="shared" si="1"/>
        <v>No</v>
      </c>
      <c r="P23" s="36" t="str">
        <f t="shared" si="2"/>
        <v>No</v>
      </c>
      <c r="Q23" s="36" t="str">
        <f t="shared" si="3"/>
        <v>No</v>
      </c>
      <c r="R23" s="36" t="str">
        <f t="shared" si="4"/>
        <v>No</v>
      </c>
      <c r="S23" s="36" t="str">
        <f t="shared" si="5"/>
        <v>No</v>
      </c>
      <c r="T23" s="36" t="str">
        <f t="shared" si="6"/>
        <v>No</v>
      </c>
      <c r="U23" s="37" t="str">
        <f t="shared" si="7"/>
        <v>Yes</v>
      </c>
    </row>
    <row r="24" spans="2:21" ht="14.45" x14ac:dyDescent="0.35">
      <c r="B24" s="52"/>
      <c r="C24" s="53"/>
      <c r="D24" s="40"/>
      <c r="E24" s="40"/>
      <c r="F24" s="40"/>
      <c r="G24" s="40"/>
      <c r="H24" s="54"/>
      <c r="I24" s="40"/>
      <c r="J24" s="40"/>
      <c r="K24" s="40"/>
      <c r="L24" s="42"/>
      <c r="M24" s="42"/>
      <c r="N24" s="35" t="str">
        <f t="shared" si="0"/>
        <v>No</v>
      </c>
      <c r="O24" s="36" t="str">
        <f t="shared" si="1"/>
        <v>No</v>
      </c>
      <c r="P24" s="36" t="str">
        <f t="shared" si="2"/>
        <v>No</v>
      </c>
      <c r="Q24" s="36" t="str">
        <f t="shared" si="3"/>
        <v>No</v>
      </c>
      <c r="R24" s="36" t="str">
        <f t="shared" si="4"/>
        <v>No</v>
      </c>
      <c r="S24" s="36" t="str">
        <f t="shared" si="5"/>
        <v>No</v>
      </c>
      <c r="T24" s="36" t="str">
        <f t="shared" si="6"/>
        <v>No</v>
      </c>
      <c r="U24" s="37" t="str">
        <f t="shared" si="7"/>
        <v>Yes</v>
      </c>
    </row>
    <row r="25" spans="2:21" ht="14.45" x14ac:dyDescent="0.35">
      <c r="B25" s="52"/>
      <c r="C25" s="53"/>
      <c r="D25" s="40"/>
      <c r="E25" s="40"/>
      <c r="F25" s="40"/>
      <c r="G25" s="40"/>
      <c r="H25" s="54"/>
      <c r="I25" s="40"/>
      <c r="J25" s="40"/>
      <c r="K25" s="40"/>
      <c r="L25" s="42"/>
      <c r="M25" s="42"/>
      <c r="N25" s="35" t="str">
        <f t="shared" si="0"/>
        <v>No</v>
      </c>
      <c r="O25" s="36" t="str">
        <f t="shared" si="1"/>
        <v>No</v>
      </c>
      <c r="P25" s="36" t="str">
        <f t="shared" si="2"/>
        <v>No</v>
      </c>
      <c r="Q25" s="36" t="str">
        <f t="shared" si="3"/>
        <v>No</v>
      </c>
      <c r="R25" s="36" t="str">
        <f t="shared" si="4"/>
        <v>No</v>
      </c>
      <c r="S25" s="36" t="str">
        <f t="shared" si="5"/>
        <v>No</v>
      </c>
      <c r="T25" s="36" t="str">
        <f t="shared" si="6"/>
        <v>No</v>
      </c>
      <c r="U25" s="37" t="str">
        <f t="shared" si="7"/>
        <v>Yes</v>
      </c>
    </row>
    <row r="26" spans="2:21" ht="14.45" x14ac:dyDescent="0.35">
      <c r="B26" s="52"/>
      <c r="C26" s="53"/>
      <c r="D26" s="40"/>
      <c r="E26" s="40"/>
      <c r="F26" s="40"/>
      <c r="G26" s="40"/>
      <c r="H26" s="54"/>
      <c r="I26" s="40"/>
      <c r="J26" s="40"/>
      <c r="K26" s="40"/>
      <c r="L26" s="42"/>
      <c r="M26" s="42"/>
      <c r="N26" s="35" t="str">
        <f t="shared" si="0"/>
        <v>No</v>
      </c>
      <c r="O26" s="36" t="str">
        <f t="shared" si="1"/>
        <v>No</v>
      </c>
      <c r="P26" s="36" t="str">
        <f t="shared" si="2"/>
        <v>No</v>
      </c>
      <c r="Q26" s="36" t="str">
        <f t="shared" si="3"/>
        <v>No</v>
      </c>
      <c r="R26" s="36" t="str">
        <f t="shared" si="4"/>
        <v>No</v>
      </c>
      <c r="S26" s="36" t="str">
        <f t="shared" si="5"/>
        <v>No</v>
      </c>
      <c r="T26" s="36" t="str">
        <f t="shared" si="6"/>
        <v>No</v>
      </c>
      <c r="U26" s="37" t="str">
        <f t="shared" si="7"/>
        <v>Yes</v>
      </c>
    </row>
    <row r="27" spans="2:21" ht="14.45" x14ac:dyDescent="0.35">
      <c r="B27" s="52"/>
      <c r="C27" s="53"/>
      <c r="D27" s="40"/>
      <c r="E27" s="40"/>
      <c r="F27" s="40"/>
      <c r="G27" s="40"/>
      <c r="H27" s="54"/>
      <c r="I27" s="40"/>
      <c r="J27" s="40"/>
      <c r="K27" s="40"/>
      <c r="L27" s="42"/>
      <c r="M27" s="42"/>
      <c r="N27" s="35" t="str">
        <f t="shared" si="0"/>
        <v>No</v>
      </c>
      <c r="O27" s="36" t="str">
        <f t="shared" si="1"/>
        <v>No</v>
      </c>
      <c r="P27" s="36" t="str">
        <f t="shared" si="2"/>
        <v>No</v>
      </c>
      <c r="Q27" s="36" t="str">
        <f t="shared" si="3"/>
        <v>No</v>
      </c>
      <c r="R27" s="36" t="str">
        <f t="shared" si="4"/>
        <v>No</v>
      </c>
      <c r="S27" s="36" t="str">
        <f t="shared" si="5"/>
        <v>No</v>
      </c>
      <c r="T27" s="36" t="str">
        <f t="shared" si="6"/>
        <v>No</v>
      </c>
      <c r="U27" s="37" t="str">
        <f t="shared" si="7"/>
        <v>Yes</v>
      </c>
    </row>
    <row r="28" spans="2:21" ht="14.45" x14ac:dyDescent="0.35">
      <c r="B28" s="52"/>
      <c r="C28" s="53"/>
      <c r="D28" s="40"/>
      <c r="E28" s="40"/>
      <c r="F28" s="40"/>
      <c r="G28" s="40"/>
      <c r="H28" s="54"/>
      <c r="I28" s="40"/>
      <c r="J28" s="40"/>
      <c r="K28" s="40"/>
      <c r="L28" s="42"/>
      <c r="M28" s="42"/>
      <c r="N28" s="35" t="str">
        <f t="shared" si="0"/>
        <v>No</v>
      </c>
      <c r="O28" s="36" t="str">
        <f t="shared" si="1"/>
        <v>No</v>
      </c>
      <c r="P28" s="36" t="str">
        <f t="shared" si="2"/>
        <v>No</v>
      </c>
      <c r="Q28" s="36" t="str">
        <f t="shared" si="3"/>
        <v>No</v>
      </c>
      <c r="R28" s="36" t="str">
        <f t="shared" si="4"/>
        <v>No</v>
      </c>
      <c r="S28" s="36" t="str">
        <f t="shared" si="5"/>
        <v>No</v>
      </c>
      <c r="T28" s="36" t="str">
        <f t="shared" si="6"/>
        <v>No</v>
      </c>
      <c r="U28" s="37" t="str">
        <f t="shared" si="7"/>
        <v>Yes</v>
      </c>
    </row>
    <row r="29" spans="2:21" x14ac:dyDescent="0.25">
      <c r="B29" s="52"/>
      <c r="C29" s="53"/>
      <c r="D29" s="40"/>
      <c r="E29" s="40"/>
      <c r="F29" s="40"/>
      <c r="G29" s="40"/>
      <c r="H29" s="54"/>
      <c r="I29" s="40"/>
      <c r="J29" s="40"/>
      <c r="K29" s="40"/>
      <c r="L29" s="42"/>
      <c r="M29" s="42"/>
      <c r="N29" s="35" t="str">
        <f t="shared" si="0"/>
        <v>No</v>
      </c>
      <c r="O29" s="36" t="str">
        <f t="shared" si="1"/>
        <v>No</v>
      </c>
      <c r="P29" s="36" t="str">
        <f t="shared" si="2"/>
        <v>No</v>
      </c>
      <c r="Q29" s="36" t="str">
        <f t="shared" si="3"/>
        <v>No</v>
      </c>
      <c r="R29" s="36" t="str">
        <f t="shared" si="4"/>
        <v>No</v>
      </c>
      <c r="S29" s="36" t="str">
        <f t="shared" si="5"/>
        <v>No</v>
      </c>
      <c r="T29" s="36" t="str">
        <f t="shared" si="6"/>
        <v>No</v>
      </c>
      <c r="U29" s="37" t="str">
        <f t="shared" si="7"/>
        <v>Yes</v>
      </c>
    </row>
    <row r="30" spans="2:21" x14ac:dyDescent="0.25">
      <c r="B30" s="52"/>
      <c r="C30" s="53"/>
      <c r="D30" s="40"/>
      <c r="E30" s="40"/>
      <c r="F30" s="40"/>
      <c r="G30" s="40"/>
      <c r="H30" s="54"/>
      <c r="I30" s="40"/>
      <c r="J30" s="40"/>
      <c r="K30" s="40"/>
      <c r="L30" s="42"/>
      <c r="M30" s="42"/>
      <c r="N30" s="35" t="str">
        <f t="shared" si="0"/>
        <v>No</v>
      </c>
      <c r="O30" s="36" t="str">
        <f t="shared" si="1"/>
        <v>No</v>
      </c>
      <c r="P30" s="36" t="str">
        <f t="shared" si="2"/>
        <v>No</v>
      </c>
      <c r="Q30" s="36" t="str">
        <f t="shared" si="3"/>
        <v>No</v>
      </c>
      <c r="R30" s="36" t="str">
        <f t="shared" si="4"/>
        <v>No</v>
      </c>
      <c r="S30" s="36" t="str">
        <f t="shared" si="5"/>
        <v>No</v>
      </c>
      <c r="T30" s="36" t="str">
        <f t="shared" si="6"/>
        <v>No</v>
      </c>
      <c r="U30" s="37" t="str">
        <f t="shared" si="7"/>
        <v>Yes</v>
      </c>
    </row>
    <row r="31" spans="2:21" x14ac:dyDescent="0.25">
      <c r="B31" s="52"/>
      <c r="C31" s="53"/>
      <c r="D31" s="40"/>
      <c r="E31" s="40"/>
      <c r="F31" s="40"/>
      <c r="G31" s="40"/>
      <c r="H31" s="54"/>
      <c r="I31" s="40"/>
      <c r="J31" s="40"/>
      <c r="K31" s="40"/>
      <c r="L31" s="42"/>
      <c r="M31" s="42"/>
      <c r="N31" s="35" t="str">
        <f t="shared" si="0"/>
        <v>No</v>
      </c>
      <c r="O31" s="36" t="str">
        <f t="shared" si="1"/>
        <v>No</v>
      </c>
      <c r="P31" s="36" t="str">
        <f t="shared" si="2"/>
        <v>No</v>
      </c>
      <c r="Q31" s="36" t="str">
        <f t="shared" si="3"/>
        <v>No</v>
      </c>
      <c r="R31" s="36" t="str">
        <f t="shared" si="4"/>
        <v>No</v>
      </c>
      <c r="S31" s="36" t="str">
        <f t="shared" si="5"/>
        <v>No</v>
      </c>
      <c r="T31" s="36" t="str">
        <f t="shared" si="6"/>
        <v>No</v>
      </c>
      <c r="U31" s="37" t="str">
        <f t="shared" si="7"/>
        <v>Yes</v>
      </c>
    </row>
    <row r="32" spans="2:21" x14ac:dyDescent="0.25">
      <c r="B32" s="52"/>
      <c r="C32" s="53"/>
      <c r="D32" s="40"/>
      <c r="E32" s="40"/>
      <c r="F32" s="40"/>
      <c r="G32" s="40"/>
      <c r="H32" s="54"/>
      <c r="I32" s="40"/>
      <c r="J32" s="40"/>
      <c r="K32" s="40"/>
      <c r="L32" s="42"/>
      <c r="M32" s="42"/>
      <c r="N32" s="35" t="str">
        <f t="shared" si="0"/>
        <v>No</v>
      </c>
      <c r="O32" s="36" t="str">
        <f t="shared" si="1"/>
        <v>No</v>
      </c>
      <c r="P32" s="36" t="str">
        <f t="shared" si="2"/>
        <v>No</v>
      </c>
      <c r="Q32" s="36" t="str">
        <f t="shared" si="3"/>
        <v>No</v>
      </c>
      <c r="R32" s="36" t="str">
        <f t="shared" si="4"/>
        <v>No</v>
      </c>
      <c r="S32" s="36" t="str">
        <f t="shared" si="5"/>
        <v>No</v>
      </c>
      <c r="T32" s="36" t="str">
        <f t="shared" si="6"/>
        <v>No</v>
      </c>
      <c r="U32" s="37" t="str">
        <f t="shared" si="7"/>
        <v>Yes</v>
      </c>
    </row>
    <row r="33" spans="2:21" x14ac:dyDescent="0.25">
      <c r="B33" s="52"/>
      <c r="C33" s="53"/>
      <c r="D33" s="40"/>
      <c r="E33" s="40"/>
      <c r="F33" s="40"/>
      <c r="G33" s="40"/>
      <c r="H33" s="54"/>
      <c r="I33" s="40"/>
      <c r="J33" s="40"/>
      <c r="K33" s="40"/>
      <c r="L33" s="42"/>
      <c r="M33" s="42"/>
      <c r="N33" s="35" t="str">
        <f t="shared" si="0"/>
        <v>No</v>
      </c>
      <c r="O33" s="36" t="str">
        <f t="shared" si="1"/>
        <v>No</v>
      </c>
      <c r="P33" s="36" t="str">
        <f t="shared" si="2"/>
        <v>No</v>
      </c>
      <c r="Q33" s="36" t="str">
        <f t="shared" si="3"/>
        <v>No</v>
      </c>
      <c r="R33" s="36" t="str">
        <f t="shared" si="4"/>
        <v>No</v>
      </c>
      <c r="S33" s="36" t="str">
        <f t="shared" si="5"/>
        <v>No</v>
      </c>
      <c r="T33" s="36" t="str">
        <f t="shared" si="6"/>
        <v>No</v>
      </c>
      <c r="U33" s="37" t="str">
        <f t="shared" si="7"/>
        <v>Yes</v>
      </c>
    </row>
    <row r="34" spans="2:21" x14ac:dyDescent="0.25">
      <c r="B34" s="52"/>
      <c r="C34" s="53"/>
      <c r="D34" s="40"/>
      <c r="E34" s="40"/>
      <c r="F34" s="40"/>
      <c r="G34" s="40"/>
      <c r="H34" s="54"/>
      <c r="I34" s="40"/>
      <c r="J34" s="40"/>
      <c r="K34" s="40"/>
      <c r="L34" s="42"/>
      <c r="M34" s="42"/>
      <c r="N34" s="35" t="str">
        <f t="shared" si="0"/>
        <v>No</v>
      </c>
      <c r="O34" s="36" t="str">
        <f t="shared" si="1"/>
        <v>No</v>
      </c>
      <c r="P34" s="36" t="str">
        <f t="shared" si="2"/>
        <v>No</v>
      </c>
      <c r="Q34" s="36" t="str">
        <f t="shared" si="3"/>
        <v>No</v>
      </c>
      <c r="R34" s="36" t="str">
        <f t="shared" si="4"/>
        <v>No</v>
      </c>
      <c r="S34" s="36" t="str">
        <f t="shared" si="5"/>
        <v>No</v>
      </c>
      <c r="T34" s="36" t="str">
        <f t="shared" si="6"/>
        <v>No</v>
      </c>
      <c r="U34" s="37" t="str">
        <f t="shared" si="7"/>
        <v>Yes</v>
      </c>
    </row>
    <row r="35" spans="2:21" x14ac:dyDescent="0.25">
      <c r="B35" s="52"/>
      <c r="C35" s="53"/>
      <c r="D35" s="40"/>
      <c r="E35" s="40"/>
      <c r="F35" s="40"/>
      <c r="G35" s="40"/>
      <c r="H35" s="54"/>
      <c r="I35" s="40"/>
      <c r="J35" s="40"/>
      <c r="K35" s="40"/>
      <c r="L35" s="42"/>
      <c r="M35" s="42"/>
      <c r="N35" s="35" t="str">
        <f t="shared" si="0"/>
        <v>No</v>
      </c>
      <c r="O35" s="36" t="str">
        <f t="shared" si="1"/>
        <v>No</v>
      </c>
      <c r="P35" s="36" t="str">
        <f t="shared" si="2"/>
        <v>No</v>
      </c>
      <c r="Q35" s="36" t="str">
        <f t="shared" si="3"/>
        <v>No</v>
      </c>
      <c r="R35" s="36" t="str">
        <f t="shared" si="4"/>
        <v>No</v>
      </c>
      <c r="S35" s="36" t="str">
        <f t="shared" si="5"/>
        <v>No</v>
      </c>
      <c r="T35" s="36" t="str">
        <f t="shared" si="6"/>
        <v>No</v>
      </c>
      <c r="U35" s="37" t="str">
        <f t="shared" si="7"/>
        <v>Yes</v>
      </c>
    </row>
    <row r="36" spans="2:21" x14ac:dyDescent="0.25">
      <c r="B36" s="52"/>
      <c r="C36" s="53"/>
      <c r="D36" s="40"/>
      <c r="E36" s="40"/>
      <c r="F36" s="40"/>
      <c r="G36" s="40"/>
      <c r="H36" s="54"/>
      <c r="I36" s="40"/>
      <c r="J36" s="40"/>
      <c r="K36" s="40"/>
      <c r="L36" s="42"/>
      <c r="M36" s="42"/>
      <c r="N36" s="35" t="str">
        <f t="shared" si="0"/>
        <v>No</v>
      </c>
      <c r="O36" s="36" t="str">
        <f t="shared" si="1"/>
        <v>No</v>
      </c>
      <c r="P36" s="36" t="str">
        <f t="shared" si="2"/>
        <v>No</v>
      </c>
      <c r="Q36" s="36" t="str">
        <f t="shared" si="3"/>
        <v>No</v>
      </c>
      <c r="R36" s="36" t="str">
        <f t="shared" si="4"/>
        <v>No</v>
      </c>
      <c r="S36" s="36" t="str">
        <f t="shared" si="5"/>
        <v>No</v>
      </c>
      <c r="T36" s="36" t="str">
        <f t="shared" si="6"/>
        <v>No</v>
      </c>
      <c r="U36" s="37" t="str">
        <f t="shared" si="7"/>
        <v>Yes</v>
      </c>
    </row>
    <row r="37" spans="2:21" x14ac:dyDescent="0.25">
      <c r="B37" s="52"/>
      <c r="C37" s="53"/>
      <c r="D37" s="40"/>
      <c r="E37" s="40"/>
      <c r="F37" s="40"/>
      <c r="G37" s="40"/>
      <c r="H37" s="54"/>
      <c r="I37" s="40"/>
      <c r="J37" s="40"/>
      <c r="K37" s="40"/>
      <c r="L37" s="42"/>
      <c r="M37" s="42"/>
      <c r="N37" s="35" t="str">
        <f t="shared" si="0"/>
        <v>No</v>
      </c>
      <c r="O37" s="36" t="str">
        <f t="shared" si="1"/>
        <v>No</v>
      </c>
      <c r="P37" s="36" t="str">
        <f t="shared" si="2"/>
        <v>No</v>
      </c>
      <c r="Q37" s="36" t="str">
        <f t="shared" si="3"/>
        <v>No</v>
      </c>
      <c r="R37" s="36" t="str">
        <f t="shared" si="4"/>
        <v>No</v>
      </c>
      <c r="S37" s="36" t="str">
        <f t="shared" si="5"/>
        <v>No</v>
      </c>
      <c r="T37" s="36" t="str">
        <f t="shared" si="6"/>
        <v>No</v>
      </c>
      <c r="U37" s="37" t="str">
        <f t="shared" si="7"/>
        <v>Yes</v>
      </c>
    </row>
    <row r="38" spans="2:21" x14ac:dyDescent="0.25">
      <c r="B38" s="52"/>
      <c r="C38" s="53"/>
      <c r="D38" s="40"/>
      <c r="E38" s="40"/>
      <c r="F38" s="40"/>
      <c r="G38" s="40"/>
      <c r="H38" s="54"/>
      <c r="I38" s="40"/>
      <c r="J38" s="40"/>
      <c r="K38" s="40"/>
      <c r="L38" s="42"/>
      <c r="M38" s="42"/>
      <c r="N38" s="35" t="str">
        <f t="shared" si="0"/>
        <v>No</v>
      </c>
      <c r="O38" s="36" t="str">
        <f t="shared" si="1"/>
        <v>No</v>
      </c>
      <c r="P38" s="36" t="str">
        <f t="shared" si="2"/>
        <v>No</v>
      </c>
      <c r="Q38" s="36" t="str">
        <f t="shared" si="3"/>
        <v>No</v>
      </c>
      <c r="R38" s="36" t="str">
        <f t="shared" si="4"/>
        <v>No</v>
      </c>
      <c r="S38" s="36" t="str">
        <f t="shared" si="5"/>
        <v>No</v>
      </c>
      <c r="T38" s="36" t="str">
        <f t="shared" si="6"/>
        <v>No</v>
      </c>
      <c r="U38" s="37" t="str">
        <f t="shared" si="7"/>
        <v>Yes</v>
      </c>
    </row>
    <row r="39" spans="2:21" x14ac:dyDescent="0.25">
      <c r="B39" s="52"/>
      <c r="C39" s="53"/>
      <c r="D39" s="40"/>
      <c r="E39" s="40"/>
      <c r="F39" s="40"/>
      <c r="G39" s="40"/>
      <c r="H39" s="54"/>
      <c r="I39" s="40"/>
      <c r="J39" s="40"/>
      <c r="K39" s="40"/>
      <c r="L39" s="42"/>
      <c r="M39" s="42"/>
      <c r="N39" s="35" t="str">
        <f t="shared" ref="N39:N75" si="8">IF(E39&gt;=375,"Yes","No")</f>
        <v>No</v>
      </c>
      <c r="O39" s="36" t="str">
        <f t="shared" ref="O39:O75" si="9">IF(E39&gt;=500,"Yes","No")</f>
        <v>No</v>
      </c>
      <c r="P39" s="36" t="str">
        <f t="shared" ref="P39:P75" si="10">IF(G39&gt;=115,"Yes","No")</f>
        <v>No</v>
      </c>
      <c r="Q39" s="36" t="str">
        <f t="shared" ref="Q39:Q75" si="11">IF(G39&gt;=130,"Yes","No")</f>
        <v>No</v>
      </c>
      <c r="R39" s="36" t="str">
        <f t="shared" si="4"/>
        <v>No</v>
      </c>
      <c r="S39" s="36" t="str">
        <f t="shared" si="5"/>
        <v>No</v>
      </c>
      <c r="T39" s="36" t="str">
        <f t="shared" ref="T39:T75" si="12">IF(AND(H39&gt;40,I39&gt;35),"Yes","No")</f>
        <v>No</v>
      </c>
      <c r="U39" s="37" t="str">
        <f t="shared" ref="U39:U75" si="13">IF(ISNA(L39),"Yes",IF(L39&lt;22,"Yes","No"))</f>
        <v>Yes</v>
      </c>
    </row>
    <row r="40" spans="2:21" x14ac:dyDescent="0.25">
      <c r="B40" s="52"/>
      <c r="C40" s="53"/>
      <c r="D40" s="40"/>
      <c r="E40" s="40"/>
      <c r="F40" s="40"/>
      <c r="G40" s="40"/>
      <c r="H40" s="54"/>
      <c r="I40" s="40"/>
      <c r="J40" s="40"/>
      <c r="K40" s="40"/>
      <c r="L40" s="42"/>
      <c r="M40" s="42"/>
      <c r="N40" s="35" t="str">
        <f t="shared" si="8"/>
        <v>No</v>
      </c>
      <c r="O40" s="36" t="str">
        <f t="shared" si="9"/>
        <v>No</v>
      </c>
      <c r="P40" s="36" t="str">
        <f t="shared" si="10"/>
        <v>No</v>
      </c>
      <c r="Q40" s="36" t="str">
        <f t="shared" si="11"/>
        <v>No</v>
      </c>
      <c r="R40" s="36" t="str">
        <f t="shared" si="4"/>
        <v>No</v>
      </c>
      <c r="S40" s="36" t="str">
        <f t="shared" si="5"/>
        <v>No</v>
      </c>
      <c r="T40" s="36" t="str">
        <f t="shared" si="12"/>
        <v>No</v>
      </c>
      <c r="U40" s="37" t="str">
        <f t="shared" si="13"/>
        <v>Yes</v>
      </c>
    </row>
    <row r="41" spans="2:21" x14ac:dyDescent="0.25">
      <c r="B41" s="52"/>
      <c r="C41" s="53"/>
      <c r="D41" s="40"/>
      <c r="E41" s="40"/>
      <c r="F41" s="40"/>
      <c r="G41" s="40"/>
      <c r="H41" s="54"/>
      <c r="I41" s="40"/>
      <c r="J41" s="40"/>
      <c r="K41" s="40"/>
      <c r="L41" s="42"/>
      <c r="M41" s="42"/>
      <c r="N41" s="35" t="str">
        <f t="shared" si="8"/>
        <v>No</v>
      </c>
      <c r="O41" s="36" t="str">
        <f t="shared" si="9"/>
        <v>No</v>
      </c>
      <c r="P41" s="36" t="str">
        <f t="shared" si="10"/>
        <v>No</v>
      </c>
      <c r="Q41" s="36" t="str">
        <f t="shared" si="11"/>
        <v>No</v>
      </c>
      <c r="R41" s="36" t="str">
        <f t="shared" si="4"/>
        <v>No</v>
      </c>
      <c r="S41" s="36" t="str">
        <f t="shared" si="5"/>
        <v>No</v>
      </c>
      <c r="T41" s="36" t="str">
        <f t="shared" si="12"/>
        <v>No</v>
      </c>
      <c r="U41" s="37" t="str">
        <f t="shared" si="13"/>
        <v>Yes</v>
      </c>
    </row>
    <row r="42" spans="2:21" x14ac:dyDescent="0.25">
      <c r="B42" s="52"/>
      <c r="C42" s="53"/>
      <c r="D42" s="40"/>
      <c r="E42" s="40"/>
      <c r="F42" s="40"/>
      <c r="G42" s="40"/>
      <c r="H42" s="54"/>
      <c r="I42" s="40"/>
      <c r="J42" s="40"/>
      <c r="K42" s="40"/>
      <c r="L42" s="42"/>
      <c r="M42" s="42"/>
      <c r="N42" s="35" t="str">
        <f t="shared" si="8"/>
        <v>No</v>
      </c>
      <c r="O42" s="36" t="str">
        <f t="shared" si="9"/>
        <v>No</v>
      </c>
      <c r="P42" s="36" t="str">
        <f t="shared" si="10"/>
        <v>No</v>
      </c>
      <c r="Q42" s="36" t="str">
        <f t="shared" si="11"/>
        <v>No</v>
      </c>
      <c r="R42" s="36" t="str">
        <f t="shared" si="4"/>
        <v>No</v>
      </c>
      <c r="S42" s="36" t="str">
        <f t="shared" si="5"/>
        <v>No</v>
      </c>
      <c r="T42" s="36" t="str">
        <f t="shared" si="12"/>
        <v>No</v>
      </c>
      <c r="U42" s="37" t="str">
        <f t="shared" si="13"/>
        <v>Yes</v>
      </c>
    </row>
    <row r="43" spans="2:21" x14ac:dyDescent="0.25">
      <c r="B43" s="52"/>
      <c r="C43" s="53"/>
      <c r="D43" s="40"/>
      <c r="E43" s="40"/>
      <c r="F43" s="40"/>
      <c r="G43" s="40"/>
      <c r="H43" s="54"/>
      <c r="I43" s="40"/>
      <c r="J43" s="40"/>
      <c r="K43" s="40"/>
      <c r="L43" s="42"/>
      <c r="M43" s="42"/>
      <c r="N43" s="35" t="str">
        <f t="shared" si="8"/>
        <v>No</v>
      </c>
      <c r="O43" s="36" t="str">
        <f t="shared" si="9"/>
        <v>No</v>
      </c>
      <c r="P43" s="36" t="str">
        <f t="shared" si="10"/>
        <v>No</v>
      </c>
      <c r="Q43" s="36" t="str">
        <f t="shared" si="11"/>
        <v>No</v>
      </c>
      <c r="R43" s="36" t="str">
        <f t="shared" si="4"/>
        <v>No</v>
      </c>
      <c r="S43" s="36" t="str">
        <f t="shared" si="5"/>
        <v>No</v>
      </c>
      <c r="T43" s="36" t="str">
        <f t="shared" si="12"/>
        <v>No</v>
      </c>
      <c r="U43" s="37" t="str">
        <f t="shared" si="13"/>
        <v>Yes</v>
      </c>
    </row>
    <row r="44" spans="2:21" x14ac:dyDescent="0.25">
      <c r="B44" s="52"/>
      <c r="C44" s="53"/>
      <c r="D44" s="40"/>
      <c r="E44" s="40"/>
      <c r="F44" s="40"/>
      <c r="G44" s="40"/>
      <c r="H44" s="54"/>
      <c r="I44" s="40"/>
      <c r="J44" s="40"/>
      <c r="K44" s="40"/>
      <c r="L44" s="42"/>
      <c r="M44" s="42"/>
      <c r="N44" s="35" t="str">
        <f t="shared" si="8"/>
        <v>No</v>
      </c>
      <c r="O44" s="36" t="str">
        <f t="shared" si="9"/>
        <v>No</v>
      </c>
      <c r="P44" s="36" t="str">
        <f t="shared" si="10"/>
        <v>No</v>
      </c>
      <c r="Q44" s="36" t="str">
        <f t="shared" si="11"/>
        <v>No</v>
      </c>
      <c r="R44" s="36" t="str">
        <f t="shared" si="4"/>
        <v>No</v>
      </c>
      <c r="S44" s="36" t="str">
        <f t="shared" si="5"/>
        <v>No</v>
      </c>
      <c r="T44" s="36" t="str">
        <f t="shared" si="12"/>
        <v>No</v>
      </c>
      <c r="U44" s="37" t="str">
        <f t="shared" si="13"/>
        <v>Yes</v>
      </c>
    </row>
    <row r="45" spans="2:21" x14ac:dyDescent="0.25">
      <c r="B45" s="52"/>
      <c r="C45" s="53"/>
      <c r="D45" s="40"/>
      <c r="E45" s="40"/>
      <c r="F45" s="40"/>
      <c r="G45" s="40"/>
      <c r="H45" s="54"/>
      <c r="I45" s="40"/>
      <c r="J45" s="40"/>
      <c r="K45" s="40"/>
      <c r="L45" s="42"/>
      <c r="M45" s="42"/>
      <c r="N45" s="35" t="str">
        <f t="shared" si="8"/>
        <v>No</v>
      </c>
      <c r="O45" s="36" t="str">
        <f t="shared" si="9"/>
        <v>No</v>
      </c>
      <c r="P45" s="36" t="str">
        <f t="shared" si="10"/>
        <v>No</v>
      </c>
      <c r="Q45" s="36" t="str">
        <f t="shared" si="11"/>
        <v>No</v>
      </c>
      <c r="R45" s="36" t="str">
        <f t="shared" si="4"/>
        <v>No</v>
      </c>
      <c r="S45" s="36" t="str">
        <f t="shared" si="5"/>
        <v>No</v>
      </c>
      <c r="T45" s="36" t="str">
        <f t="shared" si="12"/>
        <v>No</v>
      </c>
      <c r="U45" s="37" t="str">
        <f t="shared" si="13"/>
        <v>Yes</v>
      </c>
    </row>
    <row r="46" spans="2:21" x14ac:dyDescent="0.25">
      <c r="B46" s="52"/>
      <c r="C46" s="53"/>
      <c r="D46" s="40"/>
      <c r="E46" s="40"/>
      <c r="F46" s="40"/>
      <c r="G46" s="40"/>
      <c r="H46" s="54"/>
      <c r="I46" s="40"/>
      <c r="J46" s="40"/>
      <c r="K46" s="40"/>
      <c r="L46" s="42"/>
      <c r="M46" s="42"/>
      <c r="N46" s="35" t="str">
        <f t="shared" si="8"/>
        <v>No</v>
      </c>
      <c r="O46" s="36" t="str">
        <f t="shared" si="9"/>
        <v>No</v>
      </c>
      <c r="P46" s="36" t="str">
        <f t="shared" si="10"/>
        <v>No</v>
      </c>
      <c r="Q46" s="36" t="str">
        <f t="shared" si="11"/>
        <v>No</v>
      </c>
      <c r="R46" s="36" t="str">
        <f t="shared" si="4"/>
        <v>No</v>
      </c>
      <c r="S46" s="36" t="str">
        <f t="shared" si="5"/>
        <v>No</v>
      </c>
      <c r="T46" s="36" t="str">
        <f t="shared" si="12"/>
        <v>No</v>
      </c>
      <c r="U46" s="37" t="str">
        <f t="shared" si="13"/>
        <v>Yes</v>
      </c>
    </row>
    <row r="47" spans="2:21" x14ac:dyDescent="0.25">
      <c r="B47" s="52"/>
      <c r="C47" s="53"/>
      <c r="D47" s="40"/>
      <c r="E47" s="40"/>
      <c r="F47" s="40"/>
      <c r="G47" s="40"/>
      <c r="H47" s="54"/>
      <c r="I47" s="40"/>
      <c r="J47" s="40"/>
      <c r="K47" s="40"/>
      <c r="L47" s="42"/>
      <c r="M47" s="42"/>
      <c r="N47" s="35" t="str">
        <f t="shared" si="8"/>
        <v>No</v>
      </c>
      <c r="O47" s="36" t="str">
        <f t="shared" si="9"/>
        <v>No</v>
      </c>
      <c r="P47" s="36" t="str">
        <f t="shared" si="10"/>
        <v>No</v>
      </c>
      <c r="Q47" s="36" t="str">
        <f t="shared" si="11"/>
        <v>No</v>
      </c>
      <c r="R47" s="36" t="str">
        <f t="shared" si="4"/>
        <v>No</v>
      </c>
      <c r="S47" s="36" t="str">
        <f t="shared" si="5"/>
        <v>No</v>
      </c>
      <c r="T47" s="36" t="str">
        <f t="shared" si="12"/>
        <v>No</v>
      </c>
      <c r="U47" s="37" t="str">
        <f t="shared" si="13"/>
        <v>Yes</v>
      </c>
    </row>
    <row r="48" spans="2:21" x14ac:dyDescent="0.25">
      <c r="B48" s="52"/>
      <c r="C48" s="53"/>
      <c r="D48" s="40"/>
      <c r="E48" s="40"/>
      <c r="F48" s="40"/>
      <c r="G48" s="40"/>
      <c r="H48" s="54"/>
      <c r="I48" s="40"/>
      <c r="J48" s="40"/>
      <c r="K48" s="40"/>
      <c r="L48" s="42"/>
      <c r="M48" s="42"/>
      <c r="N48" s="35" t="str">
        <f t="shared" si="8"/>
        <v>No</v>
      </c>
      <c r="O48" s="36" t="str">
        <f t="shared" si="9"/>
        <v>No</v>
      </c>
      <c r="P48" s="36" t="str">
        <f t="shared" si="10"/>
        <v>No</v>
      </c>
      <c r="Q48" s="36" t="str">
        <f t="shared" si="11"/>
        <v>No</v>
      </c>
      <c r="R48" s="36" t="str">
        <f t="shared" si="4"/>
        <v>No</v>
      </c>
      <c r="S48" s="36" t="str">
        <f t="shared" si="5"/>
        <v>No</v>
      </c>
      <c r="T48" s="36" t="str">
        <f t="shared" si="12"/>
        <v>No</v>
      </c>
      <c r="U48" s="37" t="str">
        <f t="shared" si="13"/>
        <v>Yes</v>
      </c>
    </row>
    <row r="49" spans="2:21" x14ac:dyDescent="0.25">
      <c r="B49" s="52"/>
      <c r="C49" s="53"/>
      <c r="D49" s="40"/>
      <c r="E49" s="40"/>
      <c r="F49" s="40"/>
      <c r="G49" s="40"/>
      <c r="H49" s="54"/>
      <c r="I49" s="40"/>
      <c r="J49" s="40"/>
      <c r="K49" s="40"/>
      <c r="L49" s="42"/>
      <c r="M49" s="42"/>
      <c r="N49" s="35" t="str">
        <f t="shared" si="8"/>
        <v>No</v>
      </c>
      <c r="O49" s="36" t="str">
        <f t="shared" si="9"/>
        <v>No</v>
      </c>
      <c r="P49" s="36" t="str">
        <f t="shared" si="10"/>
        <v>No</v>
      </c>
      <c r="Q49" s="36" t="str">
        <f t="shared" si="11"/>
        <v>No</v>
      </c>
      <c r="R49" s="36" t="str">
        <f t="shared" si="4"/>
        <v>No</v>
      </c>
      <c r="S49" s="36" t="str">
        <f t="shared" si="5"/>
        <v>No</v>
      </c>
      <c r="T49" s="36" t="str">
        <f t="shared" si="12"/>
        <v>No</v>
      </c>
      <c r="U49" s="37" t="str">
        <f t="shared" si="13"/>
        <v>Yes</v>
      </c>
    </row>
    <row r="50" spans="2:21" x14ac:dyDescent="0.25">
      <c r="B50" s="52"/>
      <c r="C50" s="53"/>
      <c r="D50" s="40"/>
      <c r="E50" s="40"/>
      <c r="F50" s="40"/>
      <c r="G50" s="40"/>
      <c r="H50" s="54"/>
      <c r="I50" s="40"/>
      <c r="J50" s="40"/>
      <c r="K50" s="40"/>
      <c r="L50" s="42"/>
      <c r="M50" s="42"/>
      <c r="N50" s="35" t="str">
        <f t="shared" si="8"/>
        <v>No</v>
      </c>
      <c r="O50" s="36" t="str">
        <f t="shared" si="9"/>
        <v>No</v>
      </c>
      <c r="P50" s="36" t="str">
        <f t="shared" si="10"/>
        <v>No</v>
      </c>
      <c r="Q50" s="36" t="str">
        <f t="shared" si="11"/>
        <v>No</v>
      </c>
      <c r="R50" s="36" t="str">
        <f t="shared" si="4"/>
        <v>No</v>
      </c>
      <c r="S50" s="36" t="str">
        <f t="shared" si="5"/>
        <v>No</v>
      </c>
      <c r="T50" s="36" t="str">
        <f t="shared" si="12"/>
        <v>No</v>
      </c>
      <c r="U50" s="37" t="str">
        <f t="shared" si="13"/>
        <v>Yes</v>
      </c>
    </row>
    <row r="51" spans="2:21" x14ac:dyDescent="0.25">
      <c r="B51" s="52"/>
      <c r="C51" s="53"/>
      <c r="D51" s="40"/>
      <c r="E51" s="40"/>
      <c r="F51" s="40"/>
      <c r="G51" s="40"/>
      <c r="H51" s="54"/>
      <c r="I51" s="40"/>
      <c r="J51" s="40"/>
      <c r="K51" s="40"/>
      <c r="L51" s="42"/>
      <c r="M51" s="42"/>
      <c r="N51" s="35" t="str">
        <f t="shared" si="8"/>
        <v>No</v>
      </c>
      <c r="O51" s="36" t="str">
        <f t="shared" si="9"/>
        <v>No</v>
      </c>
      <c r="P51" s="36" t="str">
        <f t="shared" si="10"/>
        <v>No</v>
      </c>
      <c r="Q51" s="36" t="str">
        <f t="shared" si="11"/>
        <v>No</v>
      </c>
      <c r="R51" s="36" t="str">
        <f t="shared" si="4"/>
        <v>No</v>
      </c>
      <c r="S51" s="36" t="str">
        <f t="shared" si="5"/>
        <v>No</v>
      </c>
      <c r="T51" s="36" t="str">
        <f t="shared" si="12"/>
        <v>No</v>
      </c>
      <c r="U51" s="37" t="str">
        <f t="shared" si="13"/>
        <v>Yes</v>
      </c>
    </row>
    <row r="52" spans="2:21" x14ac:dyDescent="0.25">
      <c r="B52" s="52"/>
      <c r="C52" s="53"/>
      <c r="D52" s="40"/>
      <c r="E52" s="40"/>
      <c r="F52" s="40"/>
      <c r="G52" s="40"/>
      <c r="H52" s="54"/>
      <c r="I52" s="40"/>
      <c r="J52" s="40"/>
      <c r="K52" s="40"/>
      <c r="L52" s="42"/>
      <c r="M52" s="42"/>
      <c r="N52" s="35" t="str">
        <f t="shared" si="8"/>
        <v>No</v>
      </c>
      <c r="O52" s="36" t="str">
        <f t="shared" si="9"/>
        <v>No</v>
      </c>
      <c r="P52" s="36" t="str">
        <f t="shared" si="10"/>
        <v>No</v>
      </c>
      <c r="Q52" s="36" t="str">
        <f t="shared" si="11"/>
        <v>No</v>
      </c>
      <c r="R52" s="36" t="str">
        <f t="shared" si="4"/>
        <v>No</v>
      </c>
      <c r="S52" s="36" t="str">
        <f t="shared" si="5"/>
        <v>No</v>
      </c>
      <c r="T52" s="36" t="str">
        <f t="shared" si="12"/>
        <v>No</v>
      </c>
      <c r="U52" s="37" t="str">
        <f t="shared" si="13"/>
        <v>Yes</v>
      </c>
    </row>
    <row r="53" spans="2:21" x14ac:dyDescent="0.25">
      <c r="B53" s="52"/>
      <c r="C53" s="53"/>
      <c r="D53" s="40"/>
      <c r="E53" s="40"/>
      <c r="F53" s="40"/>
      <c r="G53" s="40"/>
      <c r="H53" s="54"/>
      <c r="I53" s="40"/>
      <c r="J53" s="40"/>
      <c r="K53" s="40"/>
      <c r="L53" s="42"/>
      <c r="M53" s="42"/>
      <c r="N53" s="35" t="str">
        <f t="shared" si="8"/>
        <v>No</v>
      </c>
      <c r="O53" s="36" t="str">
        <f t="shared" si="9"/>
        <v>No</v>
      </c>
      <c r="P53" s="36" t="str">
        <f t="shared" si="10"/>
        <v>No</v>
      </c>
      <c r="Q53" s="36" t="str">
        <f t="shared" si="11"/>
        <v>No</v>
      </c>
      <c r="R53" s="36" t="str">
        <f t="shared" si="4"/>
        <v>No</v>
      </c>
      <c r="S53" s="36" t="str">
        <f t="shared" si="5"/>
        <v>No</v>
      </c>
      <c r="T53" s="36" t="str">
        <f t="shared" si="12"/>
        <v>No</v>
      </c>
      <c r="U53" s="37" t="str">
        <f t="shared" si="13"/>
        <v>Yes</v>
      </c>
    </row>
    <row r="54" spans="2:21" x14ac:dyDescent="0.25">
      <c r="B54" s="52"/>
      <c r="C54" s="53"/>
      <c r="D54" s="40"/>
      <c r="E54" s="40"/>
      <c r="F54" s="40"/>
      <c r="G54" s="40"/>
      <c r="H54" s="54"/>
      <c r="I54" s="40"/>
      <c r="J54" s="40"/>
      <c r="K54" s="40"/>
      <c r="L54" s="42"/>
      <c r="M54" s="42"/>
      <c r="N54" s="35" t="str">
        <f t="shared" si="8"/>
        <v>No</v>
      </c>
      <c r="O54" s="36" t="str">
        <f t="shared" si="9"/>
        <v>No</v>
      </c>
      <c r="P54" s="36" t="str">
        <f t="shared" si="10"/>
        <v>No</v>
      </c>
      <c r="Q54" s="36" t="str">
        <f t="shared" si="11"/>
        <v>No</v>
      </c>
      <c r="R54" s="36" t="str">
        <f t="shared" si="4"/>
        <v>No</v>
      </c>
      <c r="S54" s="36" t="str">
        <f t="shared" si="5"/>
        <v>No</v>
      </c>
      <c r="T54" s="36" t="str">
        <f t="shared" si="12"/>
        <v>No</v>
      </c>
      <c r="U54" s="37" t="str">
        <f t="shared" si="13"/>
        <v>Yes</v>
      </c>
    </row>
    <row r="55" spans="2:21" x14ac:dyDescent="0.25">
      <c r="B55" s="52"/>
      <c r="C55" s="53"/>
      <c r="D55" s="40"/>
      <c r="E55" s="40"/>
      <c r="F55" s="40"/>
      <c r="G55" s="40"/>
      <c r="H55" s="54"/>
      <c r="I55" s="40"/>
      <c r="J55" s="40"/>
      <c r="K55" s="40"/>
      <c r="L55" s="42"/>
      <c r="M55" s="42"/>
      <c r="N55" s="35" t="str">
        <f t="shared" si="8"/>
        <v>No</v>
      </c>
      <c r="O55" s="36" t="str">
        <f t="shared" si="9"/>
        <v>No</v>
      </c>
      <c r="P55" s="36" t="str">
        <f t="shared" si="10"/>
        <v>No</v>
      </c>
      <c r="Q55" s="36" t="str">
        <f t="shared" si="11"/>
        <v>No</v>
      </c>
      <c r="R55" s="36" t="str">
        <f t="shared" si="4"/>
        <v>No</v>
      </c>
      <c r="S55" s="36" t="str">
        <f t="shared" si="5"/>
        <v>No</v>
      </c>
      <c r="T55" s="36" t="str">
        <f t="shared" si="12"/>
        <v>No</v>
      </c>
      <c r="U55" s="37" t="str">
        <f t="shared" si="13"/>
        <v>Yes</v>
      </c>
    </row>
    <row r="56" spans="2:21" x14ac:dyDescent="0.25">
      <c r="B56" s="52"/>
      <c r="C56" s="53"/>
      <c r="D56" s="40"/>
      <c r="E56" s="40"/>
      <c r="F56" s="40"/>
      <c r="G56" s="40"/>
      <c r="H56" s="54"/>
      <c r="I56" s="40"/>
      <c r="J56" s="40"/>
      <c r="K56" s="40"/>
      <c r="L56" s="42"/>
      <c r="M56" s="42"/>
      <c r="N56" s="35" t="str">
        <f t="shared" si="8"/>
        <v>No</v>
      </c>
      <c r="O56" s="36" t="str">
        <f t="shared" si="9"/>
        <v>No</v>
      </c>
      <c r="P56" s="36" t="str">
        <f t="shared" si="10"/>
        <v>No</v>
      </c>
      <c r="Q56" s="36" t="str">
        <f t="shared" si="11"/>
        <v>No</v>
      </c>
      <c r="R56" s="36" t="str">
        <f t="shared" si="4"/>
        <v>No</v>
      </c>
      <c r="S56" s="36" t="str">
        <f t="shared" si="5"/>
        <v>No</v>
      </c>
      <c r="T56" s="36" t="str">
        <f t="shared" si="12"/>
        <v>No</v>
      </c>
      <c r="U56" s="37" t="str">
        <f t="shared" si="13"/>
        <v>Yes</v>
      </c>
    </row>
    <row r="57" spans="2:21" x14ac:dyDescent="0.25">
      <c r="B57" s="52"/>
      <c r="C57" s="53"/>
      <c r="D57" s="40"/>
      <c r="E57" s="40"/>
      <c r="F57" s="40"/>
      <c r="G57" s="40"/>
      <c r="H57" s="54"/>
      <c r="I57" s="40"/>
      <c r="J57" s="40"/>
      <c r="K57" s="40"/>
      <c r="L57" s="42"/>
      <c r="M57" s="42"/>
      <c r="N57" s="35" t="str">
        <f t="shared" si="8"/>
        <v>No</v>
      </c>
      <c r="O57" s="36" t="str">
        <f t="shared" si="9"/>
        <v>No</v>
      </c>
      <c r="P57" s="36" t="str">
        <f t="shared" si="10"/>
        <v>No</v>
      </c>
      <c r="Q57" s="36" t="str">
        <f t="shared" si="11"/>
        <v>No</v>
      </c>
      <c r="R57" s="36" t="str">
        <f t="shared" si="4"/>
        <v>No</v>
      </c>
      <c r="S57" s="36" t="str">
        <f t="shared" si="5"/>
        <v>No</v>
      </c>
      <c r="T57" s="36" t="str">
        <f t="shared" si="12"/>
        <v>No</v>
      </c>
      <c r="U57" s="37" t="str">
        <f t="shared" si="13"/>
        <v>Yes</v>
      </c>
    </row>
    <row r="58" spans="2:21" x14ac:dyDescent="0.25">
      <c r="B58" s="52"/>
      <c r="C58" s="53"/>
      <c r="D58" s="40"/>
      <c r="E58" s="40"/>
      <c r="F58" s="40"/>
      <c r="G58" s="40"/>
      <c r="H58" s="54"/>
      <c r="I58" s="40"/>
      <c r="J58" s="40"/>
      <c r="K58" s="40"/>
      <c r="L58" s="42"/>
      <c r="M58" s="42"/>
      <c r="N58" s="35" t="str">
        <f t="shared" si="8"/>
        <v>No</v>
      </c>
      <c r="O58" s="36" t="str">
        <f t="shared" si="9"/>
        <v>No</v>
      </c>
      <c r="P58" s="36" t="str">
        <f t="shared" si="10"/>
        <v>No</v>
      </c>
      <c r="Q58" s="36" t="str">
        <f t="shared" si="11"/>
        <v>No</v>
      </c>
      <c r="R58" s="36" t="str">
        <f t="shared" si="4"/>
        <v>No</v>
      </c>
      <c r="S58" s="36" t="str">
        <f t="shared" si="5"/>
        <v>No</v>
      </c>
      <c r="T58" s="36" t="str">
        <f t="shared" si="12"/>
        <v>No</v>
      </c>
      <c r="U58" s="37" t="str">
        <f t="shared" si="13"/>
        <v>Yes</v>
      </c>
    </row>
    <row r="59" spans="2:21" x14ac:dyDescent="0.25">
      <c r="B59" s="52"/>
      <c r="C59" s="53"/>
      <c r="D59" s="40"/>
      <c r="E59" s="40"/>
      <c r="F59" s="40"/>
      <c r="G59" s="40"/>
      <c r="H59" s="54"/>
      <c r="I59" s="40"/>
      <c r="J59" s="40"/>
      <c r="K59" s="40"/>
      <c r="L59" s="42"/>
      <c r="M59" s="42"/>
      <c r="N59" s="35" t="str">
        <f t="shared" si="8"/>
        <v>No</v>
      </c>
      <c r="O59" s="36" t="str">
        <f t="shared" si="9"/>
        <v>No</v>
      </c>
      <c r="P59" s="36" t="str">
        <f t="shared" si="10"/>
        <v>No</v>
      </c>
      <c r="Q59" s="36" t="str">
        <f t="shared" si="11"/>
        <v>No</v>
      </c>
      <c r="R59" s="36" t="str">
        <f t="shared" si="4"/>
        <v>No</v>
      </c>
      <c r="S59" s="36" t="str">
        <f t="shared" si="5"/>
        <v>No</v>
      </c>
      <c r="T59" s="36" t="str">
        <f t="shared" si="12"/>
        <v>No</v>
      </c>
      <c r="U59" s="37" t="str">
        <f t="shared" si="13"/>
        <v>Yes</v>
      </c>
    </row>
    <row r="60" spans="2:21" x14ac:dyDescent="0.25">
      <c r="B60" s="52"/>
      <c r="C60" s="53"/>
      <c r="D60" s="40"/>
      <c r="E60" s="40"/>
      <c r="F60" s="40"/>
      <c r="G60" s="40"/>
      <c r="H60" s="54"/>
      <c r="I60" s="40"/>
      <c r="J60" s="40"/>
      <c r="K60" s="40"/>
      <c r="L60" s="42"/>
      <c r="M60" s="42"/>
      <c r="N60" s="35" t="str">
        <f t="shared" si="8"/>
        <v>No</v>
      </c>
      <c r="O60" s="36" t="str">
        <f t="shared" si="9"/>
        <v>No</v>
      </c>
      <c r="P60" s="36" t="str">
        <f t="shared" si="10"/>
        <v>No</v>
      </c>
      <c r="Q60" s="36" t="str">
        <f t="shared" si="11"/>
        <v>No</v>
      </c>
      <c r="R60" s="36" t="str">
        <f t="shared" si="4"/>
        <v>No</v>
      </c>
      <c r="S60" s="36" t="str">
        <f t="shared" si="5"/>
        <v>No</v>
      </c>
      <c r="T60" s="36" t="str">
        <f t="shared" si="12"/>
        <v>No</v>
      </c>
      <c r="U60" s="37" t="str">
        <f t="shared" si="13"/>
        <v>Yes</v>
      </c>
    </row>
    <row r="61" spans="2:21" x14ac:dyDescent="0.25">
      <c r="B61" s="52"/>
      <c r="C61" s="53"/>
      <c r="D61" s="40"/>
      <c r="E61" s="40"/>
      <c r="F61" s="40"/>
      <c r="G61" s="40"/>
      <c r="H61" s="54"/>
      <c r="I61" s="40"/>
      <c r="J61" s="40"/>
      <c r="K61" s="40"/>
      <c r="L61" s="42"/>
      <c r="M61" s="42"/>
      <c r="N61" s="35" t="str">
        <f t="shared" si="8"/>
        <v>No</v>
      </c>
      <c r="O61" s="36" t="str">
        <f t="shared" si="9"/>
        <v>No</v>
      </c>
      <c r="P61" s="36" t="str">
        <f t="shared" si="10"/>
        <v>No</v>
      </c>
      <c r="Q61" s="36" t="str">
        <f t="shared" si="11"/>
        <v>No</v>
      </c>
      <c r="R61" s="36" t="str">
        <f t="shared" si="4"/>
        <v>No</v>
      </c>
      <c r="S61" s="36" t="str">
        <f t="shared" si="5"/>
        <v>No</v>
      </c>
      <c r="T61" s="36" t="str">
        <f t="shared" si="12"/>
        <v>No</v>
      </c>
      <c r="U61" s="37" t="str">
        <f t="shared" si="13"/>
        <v>Yes</v>
      </c>
    </row>
    <row r="62" spans="2:21" x14ac:dyDescent="0.25">
      <c r="B62" s="52"/>
      <c r="C62" s="53"/>
      <c r="D62" s="40"/>
      <c r="E62" s="40"/>
      <c r="F62" s="40"/>
      <c r="G62" s="40"/>
      <c r="H62" s="54"/>
      <c r="I62" s="40"/>
      <c r="J62" s="40"/>
      <c r="K62" s="40"/>
      <c r="L62" s="42"/>
      <c r="M62" s="42"/>
      <c r="N62" s="35" t="str">
        <f t="shared" si="8"/>
        <v>No</v>
      </c>
      <c r="O62" s="36" t="str">
        <f t="shared" si="9"/>
        <v>No</v>
      </c>
      <c r="P62" s="36" t="str">
        <f t="shared" si="10"/>
        <v>No</v>
      </c>
      <c r="Q62" s="36" t="str">
        <f t="shared" si="11"/>
        <v>No</v>
      </c>
      <c r="R62" s="36" t="str">
        <f t="shared" si="4"/>
        <v>No</v>
      </c>
      <c r="S62" s="36" t="str">
        <f t="shared" si="5"/>
        <v>No</v>
      </c>
      <c r="T62" s="36" t="str">
        <f t="shared" si="12"/>
        <v>No</v>
      </c>
      <c r="U62" s="37" t="str">
        <f t="shared" si="13"/>
        <v>Yes</v>
      </c>
    </row>
    <row r="63" spans="2:21" x14ac:dyDescent="0.25">
      <c r="B63" s="52"/>
      <c r="C63" s="53"/>
      <c r="D63" s="40"/>
      <c r="E63" s="40"/>
      <c r="F63" s="40"/>
      <c r="G63" s="40"/>
      <c r="H63" s="54"/>
      <c r="I63" s="40"/>
      <c r="J63" s="40"/>
      <c r="K63" s="40"/>
      <c r="L63" s="42"/>
      <c r="M63" s="42"/>
      <c r="N63" s="35" t="str">
        <f t="shared" si="8"/>
        <v>No</v>
      </c>
      <c r="O63" s="36" t="str">
        <f t="shared" si="9"/>
        <v>No</v>
      </c>
      <c r="P63" s="36" t="str">
        <f t="shared" si="10"/>
        <v>No</v>
      </c>
      <c r="Q63" s="36" t="str">
        <f t="shared" si="11"/>
        <v>No</v>
      </c>
      <c r="R63" s="36" t="str">
        <f t="shared" si="4"/>
        <v>No</v>
      </c>
      <c r="S63" s="36" t="str">
        <f t="shared" si="5"/>
        <v>No</v>
      </c>
      <c r="T63" s="36" t="str">
        <f t="shared" si="12"/>
        <v>No</v>
      </c>
      <c r="U63" s="37" t="str">
        <f t="shared" si="13"/>
        <v>Yes</v>
      </c>
    </row>
    <row r="64" spans="2:21" x14ac:dyDescent="0.25">
      <c r="B64" s="52"/>
      <c r="C64" s="53"/>
      <c r="D64" s="40"/>
      <c r="E64" s="40"/>
      <c r="F64" s="40"/>
      <c r="G64" s="40"/>
      <c r="H64" s="54"/>
      <c r="I64" s="40"/>
      <c r="J64" s="40"/>
      <c r="K64" s="40"/>
      <c r="L64" s="42"/>
      <c r="M64" s="42"/>
      <c r="N64" s="35" t="str">
        <f t="shared" si="8"/>
        <v>No</v>
      </c>
      <c r="O64" s="36" t="str">
        <f t="shared" si="9"/>
        <v>No</v>
      </c>
      <c r="P64" s="36" t="str">
        <f t="shared" si="10"/>
        <v>No</v>
      </c>
      <c r="Q64" s="36" t="str">
        <f t="shared" si="11"/>
        <v>No</v>
      </c>
      <c r="R64" s="36" t="str">
        <f t="shared" si="4"/>
        <v>No</v>
      </c>
      <c r="S64" s="36" t="str">
        <f t="shared" si="5"/>
        <v>No</v>
      </c>
      <c r="T64" s="36" t="str">
        <f t="shared" si="12"/>
        <v>No</v>
      </c>
      <c r="U64" s="37" t="str">
        <f t="shared" si="13"/>
        <v>Yes</v>
      </c>
    </row>
    <row r="65" spans="2:21" x14ac:dyDescent="0.25">
      <c r="B65" s="52"/>
      <c r="C65" s="53"/>
      <c r="D65" s="40"/>
      <c r="E65" s="40"/>
      <c r="F65" s="40"/>
      <c r="G65" s="40"/>
      <c r="H65" s="54"/>
      <c r="I65" s="40"/>
      <c r="J65" s="40"/>
      <c r="K65" s="40"/>
      <c r="L65" s="42"/>
      <c r="M65" s="42"/>
      <c r="N65" s="35" t="str">
        <f t="shared" si="8"/>
        <v>No</v>
      </c>
      <c r="O65" s="36" t="str">
        <f t="shared" si="9"/>
        <v>No</v>
      </c>
      <c r="P65" s="36" t="str">
        <f t="shared" si="10"/>
        <v>No</v>
      </c>
      <c r="Q65" s="36" t="str">
        <f t="shared" si="11"/>
        <v>No</v>
      </c>
      <c r="R65" s="36" t="str">
        <f t="shared" si="4"/>
        <v>No</v>
      </c>
      <c r="S65" s="36" t="str">
        <f t="shared" si="5"/>
        <v>No</v>
      </c>
      <c r="T65" s="36" t="str">
        <f t="shared" si="12"/>
        <v>No</v>
      </c>
      <c r="U65" s="37" t="str">
        <f t="shared" si="13"/>
        <v>Yes</v>
      </c>
    </row>
    <row r="66" spans="2:21" x14ac:dyDescent="0.25">
      <c r="B66" s="52"/>
      <c r="C66" s="53"/>
      <c r="D66" s="40"/>
      <c r="E66" s="40"/>
      <c r="F66" s="40"/>
      <c r="G66" s="40"/>
      <c r="H66" s="54"/>
      <c r="I66" s="40"/>
      <c r="J66" s="40"/>
      <c r="K66" s="40"/>
      <c r="L66" s="42"/>
      <c r="M66" s="42"/>
      <c r="N66" s="35" t="str">
        <f t="shared" si="8"/>
        <v>No</v>
      </c>
      <c r="O66" s="36" t="str">
        <f t="shared" si="9"/>
        <v>No</v>
      </c>
      <c r="P66" s="36" t="str">
        <f t="shared" si="10"/>
        <v>No</v>
      </c>
      <c r="Q66" s="36" t="str">
        <f t="shared" si="11"/>
        <v>No</v>
      </c>
      <c r="R66" s="36" t="str">
        <f t="shared" si="4"/>
        <v>No</v>
      </c>
      <c r="S66" s="36" t="str">
        <f t="shared" si="5"/>
        <v>No</v>
      </c>
      <c r="T66" s="36" t="str">
        <f t="shared" si="12"/>
        <v>No</v>
      </c>
      <c r="U66" s="37" t="str">
        <f t="shared" si="13"/>
        <v>Yes</v>
      </c>
    </row>
    <row r="67" spans="2:21" x14ac:dyDescent="0.25">
      <c r="B67" s="52"/>
      <c r="C67" s="53"/>
      <c r="D67" s="40"/>
      <c r="E67" s="40"/>
      <c r="F67" s="40"/>
      <c r="G67" s="40"/>
      <c r="H67" s="54"/>
      <c r="I67" s="40"/>
      <c r="J67" s="40"/>
      <c r="K67" s="40"/>
      <c r="L67" s="42"/>
      <c r="M67" s="42"/>
      <c r="N67" s="35" t="str">
        <f t="shared" si="8"/>
        <v>No</v>
      </c>
      <c r="O67" s="36" t="str">
        <f t="shared" si="9"/>
        <v>No</v>
      </c>
      <c r="P67" s="36" t="str">
        <f t="shared" si="10"/>
        <v>No</v>
      </c>
      <c r="Q67" s="36" t="str">
        <f t="shared" si="11"/>
        <v>No</v>
      </c>
      <c r="R67" s="36" t="str">
        <f t="shared" si="4"/>
        <v>No</v>
      </c>
      <c r="S67" s="36" t="str">
        <f t="shared" si="5"/>
        <v>No</v>
      </c>
      <c r="T67" s="36" t="str">
        <f t="shared" si="12"/>
        <v>No</v>
      </c>
      <c r="U67" s="37" t="str">
        <f t="shared" si="13"/>
        <v>Yes</v>
      </c>
    </row>
    <row r="68" spans="2:21" x14ac:dyDescent="0.25">
      <c r="B68" s="52"/>
      <c r="C68" s="53"/>
      <c r="D68" s="40"/>
      <c r="E68" s="40"/>
      <c r="F68" s="40"/>
      <c r="G68" s="40"/>
      <c r="H68" s="54"/>
      <c r="I68" s="40"/>
      <c r="J68" s="40"/>
      <c r="K68" s="40"/>
      <c r="L68" s="42"/>
      <c r="M68" s="42"/>
      <c r="N68" s="35" t="str">
        <f t="shared" si="8"/>
        <v>No</v>
      </c>
      <c r="O68" s="36" t="str">
        <f t="shared" si="9"/>
        <v>No</v>
      </c>
      <c r="P68" s="36" t="str">
        <f t="shared" si="10"/>
        <v>No</v>
      </c>
      <c r="Q68" s="36" t="str">
        <f t="shared" si="11"/>
        <v>No</v>
      </c>
      <c r="R68" s="36" t="str">
        <f t="shared" si="4"/>
        <v>No</v>
      </c>
      <c r="S68" s="36" t="str">
        <f t="shared" si="5"/>
        <v>No</v>
      </c>
      <c r="T68" s="36" t="str">
        <f t="shared" si="12"/>
        <v>No</v>
      </c>
      <c r="U68" s="37" t="str">
        <f t="shared" si="13"/>
        <v>Yes</v>
      </c>
    </row>
    <row r="69" spans="2:21" x14ac:dyDescent="0.25">
      <c r="B69" s="52"/>
      <c r="C69" s="53"/>
      <c r="D69" s="40"/>
      <c r="E69" s="40"/>
      <c r="F69" s="40"/>
      <c r="G69" s="40"/>
      <c r="H69" s="54"/>
      <c r="I69" s="40"/>
      <c r="J69" s="40"/>
      <c r="K69" s="40"/>
      <c r="L69" s="42"/>
      <c r="M69" s="42"/>
      <c r="N69" s="35" t="str">
        <f t="shared" si="8"/>
        <v>No</v>
      </c>
      <c r="O69" s="36" t="str">
        <f t="shared" si="9"/>
        <v>No</v>
      </c>
      <c r="P69" s="36" t="str">
        <f t="shared" si="10"/>
        <v>No</v>
      </c>
      <c r="Q69" s="36" t="str">
        <f t="shared" si="11"/>
        <v>No</v>
      </c>
      <c r="R69" s="36" t="str">
        <f t="shared" si="4"/>
        <v>No</v>
      </c>
      <c r="S69" s="36" t="str">
        <f t="shared" si="5"/>
        <v>No</v>
      </c>
      <c r="T69" s="36" t="str">
        <f t="shared" si="12"/>
        <v>No</v>
      </c>
      <c r="U69" s="37" t="str">
        <f t="shared" si="13"/>
        <v>Yes</v>
      </c>
    </row>
    <row r="70" spans="2:21" x14ac:dyDescent="0.25">
      <c r="B70" s="52"/>
      <c r="C70" s="53"/>
      <c r="D70" s="40"/>
      <c r="E70" s="40"/>
      <c r="F70" s="40"/>
      <c r="G70" s="40"/>
      <c r="H70" s="54"/>
      <c r="I70" s="40"/>
      <c r="J70" s="40"/>
      <c r="K70" s="40"/>
      <c r="L70" s="42"/>
      <c r="M70" s="42"/>
      <c r="N70" s="35" t="str">
        <f t="shared" si="8"/>
        <v>No</v>
      </c>
      <c r="O70" s="36" t="str">
        <f t="shared" si="9"/>
        <v>No</v>
      </c>
      <c r="P70" s="36" t="str">
        <f t="shared" si="10"/>
        <v>No</v>
      </c>
      <c r="Q70" s="36" t="str">
        <f t="shared" si="11"/>
        <v>No</v>
      </c>
      <c r="R70" s="36" t="str">
        <f t="shared" si="4"/>
        <v>No</v>
      </c>
      <c r="S70" s="36" t="str">
        <f t="shared" si="5"/>
        <v>No</v>
      </c>
      <c r="T70" s="36" t="str">
        <f t="shared" si="12"/>
        <v>No</v>
      </c>
      <c r="U70" s="37" t="str">
        <f t="shared" si="13"/>
        <v>Yes</v>
      </c>
    </row>
    <row r="71" spans="2:21" x14ac:dyDescent="0.25">
      <c r="B71" s="52"/>
      <c r="C71" s="53"/>
      <c r="D71" s="40"/>
      <c r="E71" s="40"/>
      <c r="F71" s="40"/>
      <c r="G71" s="40"/>
      <c r="H71" s="54"/>
      <c r="I71" s="40"/>
      <c r="J71" s="40"/>
      <c r="K71" s="40"/>
      <c r="L71" s="42"/>
      <c r="M71" s="42"/>
      <c r="N71" s="35" t="str">
        <f t="shared" si="8"/>
        <v>No</v>
      </c>
      <c r="O71" s="36" t="str">
        <f t="shared" si="9"/>
        <v>No</v>
      </c>
      <c r="P71" s="36" t="str">
        <f t="shared" si="10"/>
        <v>No</v>
      </c>
      <c r="Q71" s="36" t="str">
        <f t="shared" si="11"/>
        <v>No</v>
      </c>
      <c r="R71" s="36" t="str">
        <f t="shared" si="4"/>
        <v>No</v>
      </c>
      <c r="S71" s="36" t="str">
        <f t="shared" si="5"/>
        <v>No</v>
      </c>
      <c r="T71" s="36" t="str">
        <f t="shared" si="12"/>
        <v>No</v>
      </c>
      <c r="U71" s="37" t="str">
        <f t="shared" si="13"/>
        <v>Yes</v>
      </c>
    </row>
    <row r="72" spans="2:21" x14ac:dyDescent="0.25">
      <c r="B72" s="52"/>
      <c r="C72" s="53"/>
      <c r="D72" s="40"/>
      <c r="E72" s="40"/>
      <c r="F72" s="40"/>
      <c r="G72" s="40"/>
      <c r="H72" s="54"/>
      <c r="I72" s="40"/>
      <c r="J72" s="40"/>
      <c r="K72" s="40"/>
      <c r="L72" s="42"/>
      <c r="M72" s="42"/>
      <c r="N72" s="35" t="str">
        <f t="shared" si="8"/>
        <v>No</v>
      </c>
      <c r="O72" s="36" t="str">
        <f t="shared" si="9"/>
        <v>No</v>
      </c>
      <c r="P72" s="36" t="str">
        <f t="shared" si="10"/>
        <v>No</v>
      </c>
      <c r="Q72" s="36" t="str">
        <f t="shared" si="11"/>
        <v>No</v>
      </c>
      <c r="R72" s="36" t="str">
        <f t="shared" ref="R72:R75" si="14">IF(H72&gt;=40,"Yes","No")</f>
        <v>No</v>
      </c>
      <c r="S72" s="36" t="str">
        <f t="shared" ref="S72:S75" si="15">IF(I72&gt;35,"Yes","No")</f>
        <v>No</v>
      </c>
      <c r="T72" s="36" t="str">
        <f t="shared" si="12"/>
        <v>No</v>
      </c>
      <c r="U72" s="37" t="str">
        <f t="shared" si="13"/>
        <v>Yes</v>
      </c>
    </row>
    <row r="73" spans="2:21" x14ac:dyDescent="0.25">
      <c r="B73" s="52"/>
      <c r="C73" s="53"/>
      <c r="D73" s="40"/>
      <c r="E73" s="40"/>
      <c r="F73" s="40"/>
      <c r="G73" s="40"/>
      <c r="H73" s="54"/>
      <c r="I73" s="40"/>
      <c r="J73" s="40"/>
      <c r="K73" s="40"/>
      <c r="L73" s="42"/>
      <c r="M73" s="42"/>
      <c r="N73" s="35" t="str">
        <f t="shared" si="8"/>
        <v>No</v>
      </c>
      <c r="O73" s="36" t="str">
        <f t="shared" si="9"/>
        <v>No</v>
      </c>
      <c r="P73" s="36" t="str">
        <f t="shared" si="10"/>
        <v>No</v>
      </c>
      <c r="Q73" s="36" t="str">
        <f t="shared" si="11"/>
        <v>No</v>
      </c>
      <c r="R73" s="36" t="str">
        <f t="shared" si="14"/>
        <v>No</v>
      </c>
      <c r="S73" s="36" t="str">
        <f t="shared" si="15"/>
        <v>No</v>
      </c>
      <c r="T73" s="36" t="str">
        <f t="shared" si="12"/>
        <v>No</v>
      </c>
      <c r="U73" s="37" t="str">
        <f t="shared" si="13"/>
        <v>Yes</v>
      </c>
    </row>
    <row r="74" spans="2:21" x14ac:dyDescent="0.25">
      <c r="B74" s="52"/>
      <c r="C74" s="53"/>
      <c r="D74" s="40"/>
      <c r="E74" s="40"/>
      <c r="F74" s="40"/>
      <c r="G74" s="40"/>
      <c r="H74" s="54"/>
      <c r="I74" s="40"/>
      <c r="J74" s="40"/>
      <c r="K74" s="40"/>
      <c r="L74" s="42"/>
      <c r="M74" s="42"/>
      <c r="N74" s="35" t="str">
        <f t="shared" si="8"/>
        <v>No</v>
      </c>
      <c r="O74" s="36" t="str">
        <f t="shared" si="9"/>
        <v>No</v>
      </c>
      <c r="P74" s="36" t="str">
        <f t="shared" si="10"/>
        <v>No</v>
      </c>
      <c r="Q74" s="36" t="str">
        <f t="shared" si="11"/>
        <v>No</v>
      </c>
      <c r="R74" s="36" t="str">
        <f t="shared" si="14"/>
        <v>No</v>
      </c>
      <c r="S74" s="36" t="str">
        <f t="shared" si="15"/>
        <v>No</v>
      </c>
      <c r="T74" s="36" t="str">
        <f t="shared" si="12"/>
        <v>No</v>
      </c>
      <c r="U74" s="37" t="str">
        <f t="shared" si="13"/>
        <v>Yes</v>
      </c>
    </row>
    <row r="75" spans="2:21" ht="15.75" thickBot="1" x14ac:dyDescent="0.3">
      <c r="B75" s="55"/>
      <c r="C75" s="56"/>
      <c r="D75" s="44"/>
      <c r="E75" s="44"/>
      <c r="F75" s="44"/>
      <c r="G75" s="44"/>
      <c r="H75" s="57"/>
      <c r="I75" s="44"/>
      <c r="J75" s="44"/>
      <c r="K75" s="44"/>
      <c r="L75" s="45"/>
      <c r="M75" s="45"/>
      <c r="N75" s="38" t="str">
        <f t="shared" si="8"/>
        <v>No</v>
      </c>
      <c r="O75" s="39" t="str">
        <f t="shared" si="9"/>
        <v>No</v>
      </c>
      <c r="P75" s="39" t="str">
        <f t="shared" si="10"/>
        <v>No</v>
      </c>
      <c r="Q75" s="39" t="str">
        <f t="shared" si="11"/>
        <v>No</v>
      </c>
      <c r="R75" s="36" t="str">
        <f t="shared" si="14"/>
        <v>No</v>
      </c>
      <c r="S75" s="36" t="str">
        <f t="shared" si="15"/>
        <v>No</v>
      </c>
      <c r="T75" s="39" t="str">
        <f t="shared" si="12"/>
        <v>No</v>
      </c>
      <c r="U75" s="37" t="str">
        <f t="shared" si="13"/>
        <v>Yes</v>
      </c>
    </row>
    <row r="76" spans="2:21" ht="15.75" thickBot="1" x14ac:dyDescent="0.3">
      <c r="B76" s="26"/>
      <c r="C76" s="13"/>
      <c r="D76" s="27"/>
      <c r="E76" s="28"/>
      <c r="F76" s="13"/>
      <c r="G76" s="13"/>
      <c r="H76" s="27"/>
      <c r="I76" s="28"/>
      <c r="J76" s="28"/>
      <c r="K76" s="28"/>
      <c r="L76" s="13"/>
      <c r="M76" s="13"/>
      <c r="N76" s="27"/>
      <c r="O76" s="28"/>
      <c r="P76" s="28"/>
      <c r="Q76" s="28"/>
      <c r="R76" s="28"/>
      <c r="S76" s="28"/>
      <c r="T76" s="28"/>
      <c r="U76" s="29"/>
    </row>
    <row r="77" spans="2:21" ht="15.75" thickBot="1" x14ac:dyDescent="0.3">
      <c r="B77" s="83" t="s">
        <v>188</v>
      </c>
      <c r="C77" s="84"/>
      <c r="D77" s="84"/>
      <c r="E77" s="84"/>
      <c r="F77" s="84"/>
      <c r="G77" s="84"/>
      <c r="H77" s="84"/>
      <c r="I77" s="84"/>
      <c r="J77" s="84"/>
      <c r="K77" s="84"/>
      <c r="L77" s="84"/>
      <c r="M77" s="84"/>
      <c r="N77" s="84"/>
      <c r="O77" s="84"/>
      <c r="P77" s="84"/>
      <c r="Q77" s="84"/>
      <c r="R77" s="84"/>
      <c r="S77" s="84"/>
      <c r="T77" s="84"/>
      <c r="U77" s="85"/>
    </row>
  </sheetData>
  <mergeCells count="9">
    <mergeCell ref="B77:U77"/>
    <mergeCell ref="B1:E1"/>
    <mergeCell ref="B3:U3"/>
    <mergeCell ref="B4:C5"/>
    <mergeCell ref="D4:G5"/>
    <mergeCell ref="H4:L4"/>
    <mergeCell ref="M4:M5"/>
    <mergeCell ref="N4:U5"/>
    <mergeCell ref="J5:L5"/>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74"/>
  <sheetViews>
    <sheetView topLeftCell="A14" workbookViewId="0">
      <selection activeCell="B16" sqref="B16:E25"/>
    </sheetView>
  </sheetViews>
  <sheetFormatPr defaultRowHeight="15" x14ac:dyDescent="0.25"/>
  <cols>
    <col min="2" max="2" width="24.5703125" bestFit="1" customWidth="1"/>
    <col min="3" max="3" width="30.85546875" bestFit="1" customWidth="1"/>
    <col min="4" max="4" width="31.85546875" bestFit="1" customWidth="1"/>
    <col min="5" max="5" width="59.140625" bestFit="1" customWidth="1"/>
    <col min="6" max="6" width="61.42578125" bestFit="1" customWidth="1"/>
    <col min="7" max="7" width="3.5703125" bestFit="1" customWidth="1"/>
    <col min="8" max="8" width="4.85546875" bestFit="1" customWidth="1"/>
    <col min="9" max="9" width="16.85546875" bestFit="1" customWidth="1"/>
    <col min="10" max="10" width="14.140625" bestFit="1" customWidth="1"/>
    <col min="11" max="11" width="14.85546875" bestFit="1" customWidth="1"/>
    <col min="12" max="12" width="18.140625" bestFit="1" customWidth="1"/>
    <col min="13" max="13" width="12.140625" bestFit="1" customWidth="1"/>
  </cols>
  <sheetData>
    <row r="1" spans="2:13" ht="15.75" thickBot="1" x14ac:dyDescent="0.3"/>
    <row r="2" spans="2:13" ht="19.5" thickBot="1" x14ac:dyDescent="0.35">
      <c r="B2" s="58" t="s">
        <v>186</v>
      </c>
      <c r="C2" s="59"/>
      <c r="D2" s="59"/>
      <c r="E2" s="60"/>
    </row>
    <row r="3" spans="2:13" ht="14.45" customHeight="1" x14ac:dyDescent="0.25">
      <c r="B3" s="74" t="s">
        <v>189</v>
      </c>
      <c r="C3" s="75"/>
      <c r="D3" s="75"/>
      <c r="E3" s="76"/>
    </row>
    <row r="4" spans="2:13" x14ac:dyDescent="0.25">
      <c r="B4" s="77"/>
      <c r="C4" s="78"/>
      <c r="D4" s="78"/>
      <c r="E4" s="79"/>
    </row>
    <row r="5" spans="2:13" x14ac:dyDescent="0.25">
      <c r="B5" s="77"/>
      <c r="C5" s="78"/>
      <c r="D5" s="78"/>
      <c r="E5" s="79"/>
    </row>
    <row r="6" spans="2:13" x14ac:dyDescent="0.25">
      <c r="B6" s="77"/>
      <c r="C6" s="78"/>
      <c r="D6" s="78"/>
      <c r="E6" s="79"/>
    </row>
    <row r="7" spans="2:13" x14ac:dyDescent="0.25">
      <c r="B7" s="77"/>
      <c r="C7" s="78"/>
      <c r="D7" s="78"/>
      <c r="E7" s="79"/>
    </row>
    <row r="8" spans="2:13" x14ac:dyDescent="0.25">
      <c r="B8" s="77"/>
      <c r="C8" s="78"/>
      <c r="D8" s="78"/>
      <c r="E8" s="79"/>
    </row>
    <row r="9" spans="2:13" x14ac:dyDescent="0.25">
      <c r="B9" s="77"/>
      <c r="C9" s="78"/>
      <c r="D9" s="78"/>
      <c r="E9" s="79"/>
    </row>
    <row r="10" spans="2:13" x14ac:dyDescent="0.25">
      <c r="B10" s="77"/>
      <c r="C10" s="78"/>
      <c r="D10" s="78"/>
      <c r="E10" s="79"/>
    </row>
    <row r="11" spans="2:13" x14ac:dyDescent="0.25">
      <c r="B11" s="77"/>
      <c r="C11" s="78"/>
      <c r="D11" s="78"/>
      <c r="E11" s="79"/>
    </row>
    <row r="12" spans="2:13" x14ac:dyDescent="0.25">
      <c r="B12" s="77"/>
      <c r="C12" s="78"/>
      <c r="D12" s="78"/>
      <c r="E12" s="79"/>
    </row>
    <row r="13" spans="2:13" ht="15.75" thickBot="1" x14ac:dyDescent="0.3">
      <c r="B13" s="80"/>
      <c r="C13" s="81"/>
      <c r="D13" s="81"/>
      <c r="E13" s="82"/>
    </row>
    <row r="14" spans="2:13" ht="15.75" thickBot="1" x14ac:dyDescent="0.3"/>
    <row r="15" spans="2:13" ht="19.5" thickBot="1" x14ac:dyDescent="0.35">
      <c r="B15" s="58" t="s">
        <v>118</v>
      </c>
      <c r="C15" s="59"/>
      <c r="D15" s="59"/>
      <c r="E15" s="59"/>
      <c r="F15" s="58" t="s">
        <v>184</v>
      </c>
      <c r="G15" s="59"/>
      <c r="H15" s="59"/>
      <c r="I15" s="59"/>
      <c r="J15" s="59"/>
      <c r="K15" s="59"/>
      <c r="L15" s="59"/>
      <c r="M15" s="60"/>
    </row>
    <row r="16" spans="2:13" ht="14.45" customHeight="1" x14ac:dyDescent="0.25">
      <c r="B16" s="74" t="s">
        <v>185</v>
      </c>
      <c r="C16" s="75"/>
      <c r="D16" s="75"/>
      <c r="E16" s="76"/>
      <c r="F16" s="10" t="s">
        <v>2</v>
      </c>
      <c r="G16" s="10" t="s">
        <v>3</v>
      </c>
      <c r="H16" s="10" t="s">
        <v>4</v>
      </c>
      <c r="I16" s="10" t="s">
        <v>109</v>
      </c>
      <c r="J16" s="10" t="s">
        <v>110</v>
      </c>
      <c r="K16" s="10" t="s">
        <v>102</v>
      </c>
      <c r="L16" s="10" t="s">
        <v>108</v>
      </c>
      <c r="M16" s="11" t="s">
        <v>103</v>
      </c>
    </row>
    <row r="17" spans="2:13" x14ac:dyDescent="0.25">
      <c r="B17" s="77"/>
      <c r="C17" s="78"/>
      <c r="D17" s="78"/>
      <c r="E17" s="79"/>
      <c r="F17" t="s">
        <v>104</v>
      </c>
      <c r="G17">
        <v>80</v>
      </c>
      <c r="H17">
        <v>3000</v>
      </c>
      <c r="I17" t="s">
        <v>6</v>
      </c>
      <c r="J17" t="s">
        <v>12</v>
      </c>
      <c r="K17" t="s">
        <v>15</v>
      </c>
      <c r="L17" t="s">
        <v>18</v>
      </c>
      <c r="M17" s="3" t="s">
        <v>17</v>
      </c>
    </row>
    <row r="18" spans="2:13" x14ac:dyDescent="0.25">
      <c r="B18" s="77"/>
      <c r="C18" s="78"/>
      <c r="D18" s="78"/>
      <c r="E18" s="79"/>
      <c r="F18" t="s">
        <v>105</v>
      </c>
      <c r="G18">
        <v>90</v>
      </c>
      <c r="H18">
        <v>3500</v>
      </c>
      <c r="I18" t="s">
        <v>7</v>
      </c>
      <c r="J18" t="s">
        <v>13</v>
      </c>
      <c r="K18" t="s">
        <v>23</v>
      </c>
      <c r="M18" s="3"/>
    </row>
    <row r="19" spans="2:13" x14ac:dyDescent="0.25">
      <c r="B19" s="77"/>
      <c r="C19" s="78"/>
      <c r="D19" s="78"/>
      <c r="E19" s="79"/>
      <c r="F19" t="s">
        <v>106</v>
      </c>
      <c r="H19">
        <v>4000</v>
      </c>
      <c r="I19" t="s">
        <v>8</v>
      </c>
      <c r="J19" t="s">
        <v>14</v>
      </c>
      <c r="M19" s="3"/>
    </row>
    <row r="20" spans="2:13" x14ac:dyDescent="0.25">
      <c r="B20" s="77"/>
      <c r="C20" s="78"/>
      <c r="D20" s="78"/>
      <c r="E20" s="79"/>
      <c r="F20" t="s">
        <v>107</v>
      </c>
      <c r="I20" t="s">
        <v>9</v>
      </c>
      <c r="J20" t="s">
        <v>10</v>
      </c>
      <c r="M20" s="3"/>
    </row>
    <row r="21" spans="2:13" ht="15.75" thickBot="1" x14ac:dyDescent="0.3">
      <c r="B21" s="77"/>
      <c r="C21" s="78"/>
      <c r="D21" s="78"/>
      <c r="E21" s="79"/>
      <c r="F21" s="5"/>
      <c r="G21" s="5"/>
      <c r="H21" s="5"/>
      <c r="I21" s="5"/>
      <c r="J21" s="5" t="s">
        <v>11</v>
      </c>
      <c r="K21" s="5"/>
      <c r="L21" s="5"/>
      <c r="M21" s="6"/>
    </row>
    <row r="22" spans="2:13" x14ac:dyDescent="0.25">
      <c r="B22" s="77"/>
      <c r="C22" s="78"/>
      <c r="D22" s="78"/>
      <c r="E22" s="79"/>
    </row>
    <row r="23" spans="2:13" x14ac:dyDescent="0.25">
      <c r="B23" s="77"/>
      <c r="C23" s="78"/>
      <c r="D23" s="78"/>
      <c r="E23" s="79"/>
    </row>
    <row r="24" spans="2:13" x14ac:dyDescent="0.25">
      <c r="B24" s="77"/>
      <c r="C24" s="78"/>
      <c r="D24" s="78"/>
      <c r="E24" s="79"/>
    </row>
    <row r="25" spans="2:13" ht="15.75" thickBot="1" x14ac:dyDescent="0.3">
      <c r="B25" s="80"/>
      <c r="C25" s="81"/>
      <c r="D25" s="81"/>
      <c r="E25" s="82"/>
    </row>
    <row r="26" spans="2:13" ht="15.75" thickBot="1" x14ac:dyDescent="0.3">
      <c r="B26" s="12"/>
      <c r="C26" s="12"/>
      <c r="D26" s="12"/>
      <c r="E26" s="12"/>
    </row>
    <row r="27" spans="2:13" ht="26.25" x14ac:dyDescent="0.4">
      <c r="B27" s="104" t="s">
        <v>120</v>
      </c>
      <c r="C27" s="105"/>
      <c r="D27" s="105"/>
      <c r="E27" s="105"/>
      <c r="F27" s="106"/>
    </row>
    <row r="28" spans="2:13" x14ac:dyDescent="0.25">
      <c r="B28" s="1" t="s">
        <v>137</v>
      </c>
      <c r="C28" s="4" t="s">
        <v>121</v>
      </c>
      <c r="D28" s="4" t="s">
        <v>123</v>
      </c>
      <c r="E28" s="4" t="s">
        <v>31</v>
      </c>
      <c r="F28" s="9" t="s">
        <v>140</v>
      </c>
    </row>
    <row r="29" spans="2:13" x14ac:dyDescent="0.25">
      <c r="B29" s="31">
        <v>1</v>
      </c>
      <c r="C29" t="s">
        <v>122</v>
      </c>
      <c r="D29" t="s">
        <v>138</v>
      </c>
      <c r="E29" t="s">
        <v>129</v>
      </c>
      <c r="F29" s="3" t="s">
        <v>141</v>
      </c>
    </row>
    <row r="30" spans="2:13" x14ac:dyDescent="0.25">
      <c r="B30" s="31">
        <v>2</v>
      </c>
      <c r="C30" t="s">
        <v>125</v>
      </c>
      <c r="D30" t="s">
        <v>138</v>
      </c>
      <c r="E30" t="s">
        <v>130</v>
      </c>
      <c r="F30" s="3" t="s">
        <v>141</v>
      </c>
    </row>
    <row r="31" spans="2:13" x14ac:dyDescent="0.25">
      <c r="B31" s="31">
        <v>3</v>
      </c>
      <c r="C31" t="s">
        <v>124</v>
      </c>
      <c r="D31" t="s">
        <v>138</v>
      </c>
      <c r="E31" t="s">
        <v>131</v>
      </c>
      <c r="F31" s="3" t="s">
        <v>141</v>
      </c>
    </row>
    <row r="32" spans="2:13" x14ac:dyDescent="0.25">
      <c r="B32" s="31">
        <v>4</v>
      </c>
      <c r="C32" t="s">
        <v>126</v>
      </c>
      <c r="D32" t="s">
        <v>138</v>
      </c>
      <c r="E32" t="s">
        <v>132</v>
      </c>
      <c r="F32" s="3" t="s">
        <v>142</v>
      </c>
    </row>
    <row r="33" spans="2:6" x14ac:dyDescent="0.25">
      <c r="B33" s="31">
        <v>5</v>
      </c>
      <c r="C33" t="s">
        <v>127</v>
      </c>
      <c r="D33" t="s">
        <v>138</v>
      </c>
      <c r="E33" t="s">
        <v>128</v>
      </c>
      <c r="F33" s="3" t="s">
        <v>142</v>
      </c>
    </row>
    <row r="34" spans="2:6" x14ac:dyDescent="0.25">
      <c r="B34" s="31">
        <v>6</v>
      </c>
      <c r="C34" t="s">
        <v>133</v>
      </c>
      <c r="D34" t="s">
        <v>138</v>
      </c>
      <c r="E34" t="s">
        <v>134</v>
      </c>
      <c r="F34" s="3" t="s">
        <v>142</v>
      </c>
    </row>
    <row r="35" spans="2:6" x14ac:dyDescent="0.25">
      <c r="B35" s="31">
        <v>7</v>
      </c>
      <c r="C35" t="s">
        <v>135</v>
      </c>
      <c r="D35" t="s">
        <v>138</v>
      </c>
      <c r="E35" t="s">
        <v>136</v>
      </c>
      <c r="F35" s="3" t="s">
        <v>142</v>
      </c>
    </row>
    <row r="36" spans="2:6" x14ac:dyDescent="0.25">
      <c r="B36" s="31">
        <v>8</v>
      </c>
      <c r="C36" s="2" t="s">
        <v>165</v>
      </c>
      <c r="D36" t="s">
        <v>138</v>
      </c>
      <c r="E36" t="s">
        <v>143</v>
      </c>
      <c r="F36" s="3" t="s">
        <v>149</v>
      </c>
    </row>
    <row r="37" spans="2:6" x14ac:dyDescent="0.25">
      <c r="B37" s="31">
        <v>9</v>
      </c>
      <c r="C37" s="2" t="s">
        <v>166</v>
      </c>
      <c r="D37" t="s">
        <v>138</v>
      </c>
      <c r="E37" t="s">
        <v>144</v>
      </c>
      <c r="F37" s="3" t="s">
        <v>150</v>
      </c>
    </row>
    <row r="38" spans="2:6" x14ac:dyDescent="0.25">
      <c r="B38" s="31">
        <v>10</v>
      </c>
      <c r="C38" s="2" t="s">
        <v>92</v>
      </c>
      <c r="D38" t="s">
        <v>139</v>
      </c>
      <c r="E38" t="s">
        <v>145</v>
      </c>
      <c r="F38" s="3" t="s">
        <v>151</v>
      </c>
    </row>
    <row r="39" spans="2:6" x14ac:dyDescent="0.25">
      <c r="B39" s="31">
        <v>11</v>
      </c>
      <c r="C39" s="2" t="s">
        <v>92</v>
      </c>
      <c r="D39" t="s">
        <v>147</v>
      </c>
      <c r="E39" t="s">
        <v>148</v>
      </c>
      <c r="F39" s="3" t="s">
        <v>152</v>
      </c>
    </row>
    <row r="40" spans="2:6" x14ac:dyDescent="0.25">
      <c r="B40" s="31">
        <v>12</v>
      </c>
      <c r="C40" s="2" t="s">
        <v>167</v>
      </c>
      <c r="D40" t="s">
        <v>138</v>
      </c>
      <c r="E40" t="s">
        <v>169</v>
      </c>
      <c r="F40" s="3" t="s">
        <v>153</v>
      </c>
    </row>
    <row r="41" spans="2:6" x14ac:dyDescent="0.25">
      <c r="B41" s="31">
        <v>13</v>
      </c>
      <c r="C41" s="2" t="s">
        <v>168</v>
      </c>
      <c r="D41" t="s">
        <v>138</v>
      </c>
      <c r="E41" t="s">
        <v>146</v>
      </c>
      <c r="F41" s="3" t="s">
        <v>154</v>
      </c>
    </row>
    <row r="42" spans="2:6" x14ac:dyDescent="0.25">
      <c r="B42" s="31">
        <v>14</v>
      </c>
      <c r="C42" s="2" t="s">
        <v>80</v>
      </c>
      <c r="D42" t="s">
        <v>139</v>
      </c>
      <c r="E42" t="s">
        <v>156</v>
      </c>
      <c r="F42" s="3" t="s">
        <v>155</v>
      </c>
    </row>
    <row r="43" spans="2:6" x14ac:dyDescent="0.25">
      <c r="B43" s="31">
        <v>15</v>
      </c>
      <c r="C43" s="2" t="s">
        <v>80</v>
      </c>
      <c r="D43" t="s">
        <v>147</v>
      </c>
      <c r="E43" t="s">
        <v>157</v>
      </c>
      <c r="F43" s="3" t="s">
        <v>158</v>
      </c>
    </row>
    <row r="44" spans="2:6" x14ac:dyDescent="0.25">
      <c r="B44" s="31">
        <v>16</v>
      </c>
      <c r="C44" s="2" t="s">
        <v>49</v>
      </c>
      <c r="D44" t="s">
        <v>138</v>
      </c>
      <c r="E44" t="s">
        <v>170</v>
      </c>
      <c r="F44" s="3" t="s">
        <v>159</v>
      </c>
    </row>
    <row r="45" spans="2:6" x14ac:dyDescent="0.25">
      <c r="B45" s="31">
        <v>17</v>
      </c>
      <c r="C45" s="2" t="s">
        <v>49</v>
      </c>
      <c r="D45" t="s">
        <v>138</v>
      </c>
      <c r="E45" t="s">
        <v>171</v>
      </c>
      <c r="F45" s="3" t="s">
        <v>160</v>
      </c>
    </row>
    <row r="46" spans="2:6" x14ac:dyDescent="0.25">
      <c r="B46" s="31">
        <v>18</v>
      </c>
      <c r="C46" s="2" t="s">
        <v>49</v>
      </c>
      <c r="D46" t="s">
        <v>139</v>
      </c>
      <c r="E46" t="s">
        <v>172</v>
      </c>
      <c r="F46" s="3" t="s">
        <v>161</v>
      </c>
    </row>
    <row r="47" spans="2:6" ht="15.75" thickBot="1" x14ac:dyDescent="0.3">
      <c r="B47" s="32">
        <v>19</v>
      </c>
      <c r="C47" s="13" t="s">
        <v>49</v>
      </c>
      <c r="D47" s="5" t="s">
        <v>147</v>
      </c>
      <c r="E47" s="5" t="s">
        <v>157</v>
      </c>
      <c r="F47" s="6" t="s">
        <v>162</v>
      </c>
    </row>
    <row r="68" spans="8:8" x14ac:dyDescent="0.25">
      <c r="H68" t="s">
        <v>19</v>
      </c>
    </row>
    <row r="70" spans="8:8" x14ac:dyDescent="0.25">
      <c r="H70" t="s">
        <v>19</v>
      </c>
    </row>
    <row r="72" spans="8:8" x14ac:dyDescent="0.25">
      <c r="H72" t="s">
        <v>19</v>
      </c>
    </row>
    <row r="74" spans="8:8" x14ac:dyDescent="0.25">
      <c r="H74" t="s">
        <v>19</v>
      </c>
    </row>
  </sheetData>
  <mergeCells count="6">
    <mergeCell ref="B2:E2"/>
    <mergeCell ref="B3:E13"/>
    <mergeCell ref="F15:M15"/>
    <mergeCell ref="B15:E15"/>
    <mergeCell ref="B27:F27"/>
    <mergeCell ref="B16:E2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topLeftCell="P3" workbookViewId="0">
      <selection activeCell="S8" sqref="S8"/>
    </sheetView>
  </sheetViews>
  <sheetFormatPr defaultRowHeight="15" x14ac:dyDescent="0.25"/>
  <cols>
    <col min="1" max="1" width="8.85546875"/>
    <col min="2" max="2" width="30.85546875" bestFit="1" customWidth="1"/>
    <col min="3" max="3" width="13.85546875" bestFit="1" customWidth="1"/>
    <col min="4" max="4" width="9.5703125" bestFit="1" customWidth="1"/>
    <col min="5" max="5" width="11.85546875" bestFit="1" customWidth="1"/>
    <col min="6" max="6" width="11.85546875" customWidth="1"/>
    <col min="7" max="7" width="11.85546875" bestFit="1" customWidth="1"/>
    <col min="8" max="8" width="17.42578125" bestFit="1" customWidth="1"/>
    <col min="9" max="9" width="18.85546875" bestFit="1" customWidth="1"/>
    <col min="10" max="10" width="17" bestFit="1" customWidth="1"/>
    <col min="11" max="11" width="15.85546875" bestFit="1" customWidth="1"/>
    <col min="12" max="12" width="15.85546875" customWidth="1"/>
    <col min="13" max="13" width="59.5703125" bestFit="1" customWidth="1"/>
    <col min="14" max="14" width="30.5703125" bestFit="1" customWidth="1"/>
    <col min="15" max="15" width="45" bestFit="1" customWidth="1"/>
    <col min="16" max="16" width="21.42578125" bestFit="1" customWidth="1"/>
    <col min="17" max="17" width="21.85546875" bestFit="1" customWidth="1"/>
    <col min="18" max="18" width="21.42578125" bestFit="1" customWidth="1"/>
    <col min="19" max="19" width="22.85546875" bestFit="1" customWidth="1"/>
    <col min="20" max="20" width="24.5703125" bestFit="1" customWidth="1"/>
    <col min="21" max="21" width="19" bestFit="1" customWidth="1"/>
    <col min="22" max="39" width="8.85546875"/>
  </cols>
  <sheetData>
    <row r="1" spans="2:21" ht="15.75" thickBot="1" x14ac:dyDescent="0.3">
      <c r="B1" s="86" t="s">
        <v>179</v>
      </c>
      <c r="C1" s="87"/>
      <c r="D1" s="87"/>
      <c r="E1" s="88"/>
      <c r="F1" s="30"/>
    </row>
    <row r="2" spans="2:21" ht="15.75" thickBot="1" x14ac:dyDescent="0.3"/>
    <row r="3" spans="2:21" ht="27" thickBot="1" x14ac:dyDescent="0.3">
      <c r="B3" s="89" t="s">
        <v>174</v>
      </c>
      <c r="C3" s="90"/>
      <c r="D3" s="90"/>
      <c r="E3" s="90"/>
      <c r="F3" s="90"/>
      <c r="G3" s="90"/>
      <c r="H3" s="90"/>
      <c r="I3" s="90"/>
      <c r="J3" s="90"/>
      <c r="K3" s="90"/>
      <c r="L3" s="90"/>
      <c r="M3" s="90"/>
      <c r="N3" s="90"/>
      <c r="O3" s="90"/>
      <c r="P3" s="90"/>
      <c r="Q3" s="90"/>
      <c r="R3" s="90"/>
      <c r="S3" s="90"/>
      <c r="T3" s="90"/>
      <c r="U3" s="91"/>
    </row>
    <row r="4" spans="2:21" x14ac:dyDescent="0.25">
      <c r="B4" s="92" t="s">
        <v>175</v>
      </c>
      <c r="C4" s="93"/>
      <c r="D4" s="92" t="s">
        <v>111</v>
      </c>
      <c r="E4" s="96"/>
      <c r="F4" s="96"/>
      <c r="G4" s="93"/>
      <c r="H4" s="98" t="s">
        <v>112</v>
      </c>
      <c r="I4" s="99"/>
      <c r="J4" s="99"/>
      <c r="K4" s="99"/>
      <c r="L4" s="100"/>
      <c r="M4" s="93"/>
      <c r="N4" s="92" t="s">
        <v>180</v>
      </c>
      <c r="O4" s="96"/>
      <c r="P4" s="96"/>
      <c r="Q4" s="96"/>
      <c r="R4" s="96"/>
      <c r="S4" s="96"/>
      <c r="T4" s="96"/>
      <c r="U4" s="93"/>
    </row>
    <row r="5" spans="2:21" x14ac:dyDescent="0.25">
      <c r="B5" s="94"/>
      <c r="C5" s="95"/>
      <c r="D5" s="94"/>
      <c r="E5" s="97"/>
      <c r="F5" s="97"/>
      <c r="G5" s="95"/>
      <c r="H5" s="21" t="s">
        <v>25</v>
      </c>
      <c r="I5" s="17" t="s">
        <v>24</v>
      </c>
      <c r="J5" s="101" t="s">
        <v>177</v>
      </c>
      <c r="K5" s="102"/>
      <c r="L5" s="103"/>
      <c r="M5" s="95"/>
      <c r="N5" s="94"/>
      <c r="O5" s="97"/>
      <c r="P5" s="97"/>
      <c r="Q5" s="97"/>
      <c r="R5" s="97"/>
      <c r="S5" s="97"/>
      <c r="T5" s="97"/>
      <c r="U5" s="95"/>
    </row>
    <row r="6" spans="2:21" ht="14.45" x14ac:dyDescent="0.35">
      <c r="B6" s="21" t="s">
        <v>26</v>
      </c>
      <c r="C6" s="33" t="s">
        <v>20</v>
      </c>
      <c r="D6" s="17" t="s">
        <v>0</v>
      </c>
      <c r="E6" s="17" t="s">
        <v>101</v>
      </c>
      <c r="F6" s="17" t="s">
        <v>1</v>
      </c>
      <c r="G6" s="17" t="s">
        <v>176</v>
      </c>
      <c r="H6" s="24" t="s">
        <v>28</v>
      </c>
      <c r="I6" s="18" t="s">
        <v>27</v>
      </c>
      <c r="J6" s="17" t="s">
        <v>29</v>
      </c>
      <c r="K6" s="17" t="s">
        <v>30</v>
      </c>
      <c r="L6" s="22" t="s">
        <v>163</v>
      </c>
      <c r="M6" s="22" t="s">
        <v>187</v>
      </c>
      <c r="N6" s="21" t="s">
        <v>181</v>
      </c>
      <c r="O6" s="17" t="s">
        <v>183</v>
      </c>
      <c r="P6" s="17" t="s">
        <v>113</v>
      </c>
      <c r="Q6" s="17" t="s">
        <v>114</v>
      </c>
      <c r="R6" s="17" t="s">
        <v>115</v>
      </c>
      <c r="S6" s="17" t="s">
        <v>116</v>
      </c>
      <c r="T6" s="17" t="s">
        <v>117</v>
      </c>
      <c r="U6" s="22" t="s">
        <v>182</v>
      </c>
    </row>
    <row r="7" spans="2:21" ht="14.45" x14ac:dyDescent="0.35">
      <c r="B7" s="19" t="s">
        <v>54</v>
      </c>
      <c r="C7" s="7" t="s">
        <v>21</v>
      </c>
      <c r="D7" s="16">
        <v>6604.17</v>
      </c>
      <c r="E7" s="16">
        <v>1651.0425</v>
      </c>
      <c r="F7" s="16">
        <v>37.747500000000002</v>
      </c>
      <c r="G7" s="16">
        <v>174.95648718458176</v>
      </c>
      <c r="H7" s="8">
        <v>21</v>
      </c>
      <c r="I7" s="16">
        <v>53.4</v>
      </c>
      <c r="J7" s="16">
        <v>10.82</v>
      </c>
      <c r="K7" s="16">
        <v>13.12</v>
      </c>
      <c r="L7" s="20">
        <v>11.969999999999999</v>
      </c>
      <c r="M7" s="20"/>
      <c r="N7" s="35" t="str">
        <f t="shared" ref="N7:N38" si="0">IF(E7&gt;=375,"Yes","No")</f>
        <v>Yes</v>
      </c>
      <c r="O7" s="36" t="str">
        <f t="shared" ref="O7:O38" si="1">IF(E7&gt;=500,"Yes","No")</f>
        <v>Yes</v>
      </c>
      <c r="P7" s="36" t="str">
        <f t="shared" ref="P7:P38" si="2">IF(G7&gt;=115,"Yes","No")</f>
        <v>Yes</v>
      </c>
      <c r="Q7" s="36" t="str">
        <f t="shared" ref="Q7:Q38" si="3">IF(G7&gt;=130,"Yes","No")</f>
        <v>Yes</v>
      </c>
      <c r="R7" s="36" t="str">
        <f>IF(H7&gt;=40,"Yes","No")</f>
        <v>No</v>
      </c>
      <c r="S7" s="36" t="str">
        <f>IF(I7&gt;35,"Yes","No")</f>
        <v>Yes</v>
      </c>
      <c r="T7" s="36" t="str">
        <f t="shared" ref="T7:T38" si="4">IF(AND(H7&gt;40,I7&gt;35),"Yes","No")</f>
        <v>No</v>
      </c>
      <c r="U7" s="37" t="str">
        <f t="shared" ref="U7:U38" si="5">IF(ISNA(L7),"Yes",IF(L7&lt;22,"Yes","No"))</f>
        <v>Yes</v>
      </c>
    </row>
    <row r="8" spans="2:21" ht="14.45" x14ac:dyDescent="0.35">
      <c r="B8" s="19" t="s">
        <v>69</v>
      </c>
      <c r="C8" s="7" t="s">
        <v>21</v>
      </c>
      <c r="D8" s="16">
        <v>6875</v>
      </c>
      <c r="E8" s="16">
        <v>1718.75</v>
      </c>
      <c r="F8" s="16">
        <v>37.747500000000002</v>
      </c>
      <c r="G8" s="16">
        <v>182.13126697132259</v>
      </c>
      <c r="H8" s="8">
        <v>21</v>
      </c>
      <c r="I8" s="16">
        <v>53.4</v>
      </c>
      <c r="J8" s="16">
        <v>10.94</v>
      </c>
      <c r="K8" s="16">
        <v>13.26</v>
      </c>
      <c r="L8" s="20">
        <v>12.1</v>
      </c>
      <c r="M8" s="20"/>
      <c r="N8" s="35" t="str">
        <f t="shared" si="0"/>
        <v>Yes</v>
      </c>
      <c r="O8" s="36" t="str">
        <f t="shared" si="1"/>
        <v>Yes</v>
      </c>
      <c r="P8" s="36" t="str">
        <f t="shared" si="2"/>
        <v>Yes</v>
      </c>
      <c r="Q8" s="36" t="str">
        <f t="shared" si="3"/>
        <v>Yes</v>
      </c>
      <c r="R8" s="36" t="str">
        <f t="shared" ref="R8:R38" si="6">IF(H8&lt;40,"Yes","No")</f>
        <v>Yes</v>
      </c>
      <c r="S8" s="36" t="str">
        <f t="shared" ref="S8:S71" si="7">IF(I8&gt;35,"Yes","No")</f>
        <v>Yes</v>
      </c>
      <c r="T8" s="36" t="str">
        <f t="shared" si="4"/>
        <v>No</v>
      </c>
      <c r="U8" s="37" t="str">
        <f t="shared" si="5"/>
        <v>Yes</v>
      </c>
    </row>
    <row r="9" spans="2:21" ht="14.45" x14ac:dyDescent="0.35">
      <c r="B9" s="19" t="s">
        <v>53</v>
      </c>
      <c r="C9" s="7" t="s">
        <v>21</v>
      </c>
      <c r="D9" s="16">
        <v>5900.76</v>
      </c>
      <c r="E9" s="16">
        <v>1475.19</v>
      </c>
      <c r="F9" s="16">
        <v>33.487499999999997</v>
      </c>
      <c r="G9" s="16">
        <v>176.2078387458007</v>
      </c>
      <c r="H9" s="8">
        <v>23.2</v>
      </c>
      <c r="I9" s="16">
        <v>51.4</v>
      </c>
      <c r="J9" s="16">
        <v>11.21</v>
      </c>
      <c r="K9" s="16">
        <v>13.42</v>
      </c>
      <c r="L9" s="20">
        <v>13.42</v>
      </c>
      <c r="M9" s="20"/>
      <c r="N9" s="35" t="str">
        <f t="shared" si="0"/>
        <v>Yes</v>
      </c>
      <c r="O9" s="36" t="str">
        <f t="shared" si="1"/>
        <v>Yes</v>
      </c>
      <c r="P9" s="36" t="str">
        <f t="shared" si="2"/>
        <v>Yes</v>
      </c>
      <c r="Q9" s="36" t="str">
        <f t="shared" si="3"/>
        <v>Yes</v>
      </c>
      <c r="R9" s="36" t="str">
        <f t="shared" si="6"/>
        <v>Yes</v>
      </c>
      <c r="S9" s="36" t="str">
        <f t="shared" si="7"/>
        <v>Yes</v>
      </c>
      <c r="T9" s="36" t="str">
        <f t="shared" si="4"/>
        <v>No</v>
      </c>
      <c r="U9" s="37" t="str">
        <f t="shared" si="5"/>
        <v>Yes</v>
      </c>
    </row>
    <row r="10" spans="2:21" ht="14.45" x14ac:dyDescent="0.35">
      <c r="B10" s="19" t="s">
        <v>68</v>
      </c>
      <c r="C10" s="7" t="s">
        <v>21</v>
      </c>
      <c r="D10" s="16">
        <v>6142.74</v>
      </c>
      <c r="E10" s="16">
        <v>1535.6849999999999</v>
      </c>
      <c r="F10" s="16">
        <v>33.487499999999997</v>
      </c>
      <c r="G10" s="16">
        <v>183.43381858902578</v>
      </c>
      <c r="H10" s="8">
        <v>23.2</v>
      </c>
      <c r="I10" s="16">
        <v>51.4</v>
      </c>
      <c r="J10" s="16">
        <v>11.3</v>
      </c>
      <c r="K10" s="16">
        <v>13.54</v>
      </c>
      <c r="L10" s="20">
        <v>13.54</v>
      </c>
      <c r="M10" s="20"/>
      <c r="N10" s="35" t="str">
        <f t="shared" si="0"/>
        <v>Yes</v>
      </c>
      <c r="O10" s="36" t="str">
        <f t="shared" si="1"/>
        <v>Yes</v>
      </c>
      <c r="P10" s="36" t="str">
        <f t="shared" si="2"/>
        <v>Yes</v>
      </c>
      <c r="Q10" s="36" t="str">
        <f t="shared" si="3"/>
        <v>Yes</v>
      </c>
      <c r="R10" s="36" t="str">
        <f t="shared" si="6"/>
        <v>Yes</v>
      </c>
      <c r="S10" s="36" t="str">
        <f t="shared" si="7"/>
        <v>Yes</v>
      </c>
      <c r="T10" s="36" t="str">
        <f t="shared" si="4"/>
        <v>No</v>
      </c>
      <c r="U10" s="37" t="str">
        <f t="shared" si="5"/>
        <v>Yes</v>
      </c>
    </row>
    <row r="11" spans="2:21" ht="14.45" x14ac:dyDescent="0.35">
      <c r="B11" s="19" t="s">
        <v>56</v>
      </c>
      <c r="C11" s="7" t="s">
        <v>21</v>
      </c>
      <c r="D11" s="16">
        <v>4912.2299999999996</v>
      </c>
      <c r="E11" s="16">
        <v>1228.0574999999999</v>
      </c>
      <c r="F11" s="16">
        <v>27.795000000000002</v>
      </c>
      <c r="G11" s="16">
        <v>176.73070696168372</v>
      </c>
      <c r="H11" s="8">
        <v>27.8</v>
      </c>
      <c r="I11" s="16">
        <v>47.1</v>
      </c>
      <c r="J11" s="16">
        <v>11.83</v>
      </c>
      <c r="K11" s="16">
        <v>14.14</v>
      </c>
      <c r="L11" s="20">
        <v>14.14</v>
      </c>
      <c r="M11" s="20"/>
      <c r="N11" s="35" t="str">
        <f t="shared" si="0"/>
        <v>Yes</v>
      </c>
      <c r="O11" s="36" t="str">
        <f t="shared" si="1"/>
        <v>Yes</v>
      </c>
      <c r="P11" s="36" t="str">
        <f t="shared" si="2"/>
        <v>Yes</v>
      </c>
      <c r="Q11" s="36" t="str">
        <f t="shared" si="3"/>
        <v>Yes</v>
      </c>
      <c r="R11" s="36" t="str">
        <f t="shared" si="6"/>
        <v>Yes</v>
      </c>
      <c r="S11" s="36" t="str">
        <f t="shared" si="7"/>
        <v>Yes</v>
      </c>
      <c r="T11" s="36" t="str">
        <f t="shared" si="4"/>
        <v>No</v>
      </c>
      <c r="U11" s="37" t="str">
        <f t="shared" si="5"/>
        <v>Yes</v>
      </c>
    </row>
    <row r="12" spans="2:21" ht="14.45" x14ac:dyDescent="0.35">
      <c r="B12" s="19" t="s">
        <v>58</v>
      </c>
      <c r="C12" s="7" t="s">
        <v>21</v>
      </c>
      <c r="D12" s="16">
        <v>7474.36</v>
      </c>
      <c r="E12" s="16">
        <v>1868.59</v>
      </c>
      <c r="F12" s="16">
        <v>43.822499999999998</v>
      </c>
      <c r="G12" s="16">
        <v>170.55987221176338</v>
      </c>
      <c r="H12" s="8">
        <v>28</v>
      </c>
      <c r="I12" s="16">
        <v>46.9</v>
      </c>
      <c r="J12" s="16">
        <v>13.47</v>
      </c>
      <c r="K12" s="16">
        <v>14.32</v>
      </c>
      <c r="L12" s="20">
        <v>14.32</v>
      </c>
      <c r="M12" s="20"/>
      <c r="N12" s="35" t="str">
        <f t="shared" si="0"/>
        <v>Yes</v>
      </c>
      <c r="O12" s="36" t="str">
        <f t="shared" si="1"/>
        <v>Yes</v>
      </c>
      <c r="P12" s="36" t="str">
        <f t="shared" si="2"/>
        <v>Yes</v>
      </c>
      <c r="Q12" s="36" t="str">
        <f t="shared" si="3"/>
        <v>Yes</v>
      </c>
      <c r="R12" s="36" t="str">
        <f t="shared" si="6"/>
        <v>Yes</v>
      </c>
      <c r="S12" s="36" t="str">
        <f t="shared" si="7"/>
        <v>Yes</v>
      </c>
      <c r="T12" s="36" t="str">
        <f t="shared" si="4"/>
        <v>No</v>
      </c>
      <c r="U12" s="37" t="str">
        <f t="shared" si="5"/>
        <v>Yes</v>
      </c>
    </row>
    <row r="13" spans="2:21" ht="14.45" x14ac:dyDescent="0.35">
      <c r="B13" s="19" t="s">
        <v>71</v>
      </c>
      <c r="C13" s="7" t="s">
        <v>21</v>
      </c>
      <c r="D13" s="16">
        <v>5113.68</v>
      </c>
      <c r="E13" s="16">
        <v>1278.42</v>
      </c>
      <c r="F13" s="16">
        <v>27.795000000000002</v>
      </c>
      <c r="G13" s="16">
        <v>183.9784133837021</v>
      </c>
      <c r="H13" s="8">
        <v>27.8</v>
      </c>
      <c r="I13" s="16">
        <v>47.1</v>
      </c>
      <c r="J13" s="16">
        <v>12.07</v>
      </c>
      <c r="K13" s="16">
        <v>14.33</v>
      </c>
      <c r="L13" s="20">
        <v>14.33</v>
      </c>
      <c r="M13" s="20"/>
      <c r="N13" s="35" t="str">
        <f t="shared" si="0"/>
        <v>Yes</v>
      </c>
      <c r="O13" s="36" t="str">
        <f t="shared" si="1"/>
        <v>Yes</v>
      </c>
      <c r="P13" s="36" t="str">
        <f t="shared" si="2"/>
        <v>Yes</v>
      </c>
      <c r="Q13" s="36" t="str">
        <f t="shared" si="3"/>
        <v>Yes</v>
      </c>
      <c r="R13" s="36" t="str">
        <f t="shared" si="6"/>
        <v>Yes</v>
      </c>
      <c r="S13" s="36" t="str">
        <f t="shared" si="7"/>
        <v>Yes</v>
      </c>
      <c r="T13" s="36" t="str">
        <f t="shared" si="4"/>
        <v>No</v>
      </c>
      <c r="U13" s="37" t="str">
        <f t="shared" si="5"/>
        <v>Yes</v>
      </c>
    </row>
    <row r="14" spans="2:21" ht="14.45" x14ac:dyDescent="0.35">
      <c r="B14" s="19" t="s">
        <v>73</v>
      </c>
      <c r="C14" s="7" t="s">
        <v>21</v>
      </c>
      <c r="D14" s="16">
        <v>7780.88</v>
      </c>
      <c r="E14" s="16">
        <v>1945.22</v>
      </c>
      <c r="F14" s="16">
        <v>43.822499999999998</v>
      </c>
      <c r="G14" s="16">
        <v>177.5544526213703</v>
      </c>
      <c r="H14" s="8">
        <v>28</v>
      </c>
      <c r="I14" s="16">
        <v>46.9</v>
      </c>
      <c r="J14" s="16">
        <v>13.52</v>
      </c>
      <c r="K14" s="16">
        <v>14.45</v>
      </c>
      <c r="L14" s="20">
        <v>14.45</v>
      </c>
      <c r="M14" s="20"/>
      <c r="N14" s="35" t="str">
        <f t="shared" si="0"/>
        <v>Yes</v>
      </c>
      <c r="O14" s="36" t="str">
        <f t="shared" si="1"/>
        <v>Yes</v>
      </c>
      <c r="P14" s="36" t="str">
        <f t="shared" si="2"/>
        <v>Yes</v>
      </c>
      <c r="Q14" s="36" t="str">
        <f t="shared" si="3"/>
        <v>Yes</v>
      </c>
      <c r="R14" s="36" t="str">
        <f t="shared" si="6"/>
        <v>Yes</v>
      </c>
      <c r="S14" s="36" t="str">
        <f t="shared" si="7"/>
        <v>Yes</v>
      </c>
      <c r="T14" s="36" t="str">
        <f t="shared" si="4"/>
        <v>No</v>
      </c>
      <c r="U14" s="37" t="str">
        <f t="shared" si="5"/>
        <v>Yes</v>
      </c>
    </row>
    <row r="15" spans="2:21" ht="14.45" x14ac:dyDescent="0.35">
      <c r="B15" s="19" t="s">
        <v>57</v>
      </c>
      <c r="C15" s="7" t="s">
        <v>21</v>
      </c>
      <c r="D15" s="16">
        <v>6770.97</v>
      </c>
      <c r="E15" s="16">
        <v>1692.7425000000001</v>
      </c>
      <c r="F15" s="16">
        <v>39.5625</v>
      </c>
      <c r="G15" s="16">
        <v>171.14616113744077</v>
      </c>
      <c r="H15" s="8">
        <v>30.6</v>
      </c>
      <c r="I15" s="16">
        <v>44.6</v>
      </c>
      <c r="J15" s="16">
        <v>13.72</v>
      </c>
      <c r="K15" s="16">
        <v>14.63</v>
      </c>
      <c r="L15" s="20">
        <v>14.63</v>
      </c>
      <c r="M15" s="20"/>
      <c r="N15" s="35" t="str">
        <f t="shared" si="0"/>
        <v>Yes</v>
      </c>
      <c r="O15" s="36" t="str">
        <f t="shared" si="1"/>
        <v>Yes</v>
      </c>
      <c r="P15" s="36" t="str">
        <f t="shared" si="2"/>
        <v>Yes</v>
      </c>
      <c r="Q15" s="36" t="str">
        <f t="shared" si="3"/>
        <v>Yes</v>
      </c>
      <c r="R15" s="36" t="str">
        <f t="shared" si="6"/>
        <v>Yes</v>
      </c>
      <c r="S15" s="36" t="str">
        <f t="shared" si="7"/>
        <v>Yes</v>
      </c>
      <c r="T15" s="36" t="str">
        <f t="shared" si="4"/>
        <v>No</v>
      </c>
      <c r="U15" s="37" t="str">
        <f t="shared" si="5"/>
        <v>Yes</v>
      </c>
    </row>
    <row r="16" spans="2:21" ht="14.45" x14ac:dyDescent="0.35">
      <c r="B16" s="19" t="s">
        <v>34</v>
      </c>
      <c r="C16" s="7" t="s">
        <v>22</v>
      </c>
      <c r="D16" s="16">
        <v>1393.47</v>
      </c>
      <c r="E16" s="16">
        <v>348.36750000000001</v>
      </c>
      <c r="F16" s="16">
        <v>10.95</v>
      </c>
      <c r="G16" s="16">
        <v>127.25753424657535</v>
      </c>
      <c r="H16" s="8">
        <v>87.4</v>
      </c>
      <c r="I16" s="16">
        <v>0</v>
      </c>
      <c r="J16" s="16">
        <v>13.94</v>
      </c>
      <c r="K16" s="16">
        <v>14.81</v>
      </c>
      <c r="L16" s="20">
        <v>14.81</v>
      </c>
      <c r="M16" s="20"/>
      <c r="N16" s="35" t="str">
        <f t="shared" si="0"/>
        <v>No</v>
      </c>
      <c r="O16" s="36" t="str">
        <f t="shared" si="1"/>
        <v>No</v>
      </c>
      <c r="P16" s="36" t="str">
        <f t="shared" si="2"/>
        <v>Yes</v>
      </c>
      <c r="Q16" s="36" t="str">
        <f t="shared" si="3"/>
        <v>No</v>
      </c>
      <c r="R16" s="36" t="str">
        <f t="shared" si="6"/>
        <v>No</v>
      </c>
      <c r="S16" s="36" t="str">
        <f t="shared" si="7"/>
        <v>No</v>
      </c>
      <c r="T16" s="36" t="str">
        <f t="shared" si="4"/>
        <v>No</v>
      </c>
      <c r="U16" s="37" t="str">
        <f t="shared" si="5"/>
        <v>Yes</v>
      </c>
    </row>
    <row r="17" spans="2:21" ht="14.45" x14ac:dyDescent="0.35">
      <c r="B17" s="19" t="s">
        <v>72</v>
      </c>
      <c r="C17" s="7" t="s">
        <v>21</v>
      </c>
      <c r="D17" s="16">
        <v>7048.65</v>
      </c>
      <c r="E17" s="16">
        <v>1762.1624999999999</v>
      </c>
      <c r="F17" s="16">
        <v>39.5625</v>
      </c>
      <c r="G17" s="16">
        <v>178.16492890995261</v>
      </c>
      <c r="H17" s="8">
        <v>30.6</v>
      </c>
      <c r="I17" s="16">
        <v>44.6</v>
      </c>
      <c r="J17" s="16">
        <v>13.94</v>
      </c>
      <c r="K17" s="16">
        <v>14.87</v>
      </c>
      <c r="L17" s="20">
        <v>14.87</v>
      </c>
      <c r="M17" s="20"/>
      <c r="N17" s="35" t="str">
        <f t="shared" si="0"/>
        <v>Yes</v>
      </c>
      <c r="O17" s="36" t="str">
        <f t="shared" si="1"/>
        <v>Yes</v>
      </c>
      <c r="P17" s="36" t="str">
        <f t="shared" si="2"/>
        <v>Yes</v>
      </c>
      <c r="Q17" s="36" t="str">
        <f t="shared" si="3"/>
        <v>Yes</v>
      </c>
      <c r="R17" s="36" t="str">
        <f t="shared" si="6"/>
        <v>Yes</v>
      </c>
      <c r="S17" s="36" t="str">
        <f t="shared" si="7"/>
        <v>Yes</v>
      </c>
      <c r="T17" s="36" t="str">
        <f t="shared" si="4"/>
        <v>No</v>
      </c>
      <c r="U17" s="37" t="str">
        <f t="shared" si="5"/>
        <v>Yes</v>
      </c>
    </row>
    <row r="18" spans="2:21" ht="14.45" x14ac:dyDescent="0.35">
      <c r="B18" s="19" t="s">
        <v>55</v>
      </c>
      <c r="C18" s="7" t="s">
        <v>21</v>
      </c>
      <c r="D18" s="16">
        <v>4204.29</v>
      </c>
      <c r="E18" s="16">
        <v>1051.0725</v>
      </c>
      <c r="F18" s="16">
        <v>23.97</v>
      </c>
      <c r="G18" s="16">
        <v>175.39799749687108</v>
      </c>
      <c r="H18" s="8">
        <v>32.6</v>
      </c>
      <c r="I18" s="16">
        <v>42.7</v>
      </c>
      <c r="J18" s="16">
        <v>12.61</v>
      </c>
      <c r="K18" s="16">
        <v>14.94</v>
      </c>
      <c r="L18" s="20">
        <v>14.94</v>
      </c>
      <c r="M18" s="20"/>
      <c r="N18" s="35" t="str">
        <f t="shared" si="0"/>
        <v>Yes</v>
      </c>
      <c r="O18" s="36" t="str">
        <f t="shared" si="1"/>
        <v>Yes</v>
      </c>
      <c r="P18" s="36" t="str">
        <f t="shared" si="2"/>
        <v>Yes</v>
      </c>
      <c r="Q18" s="36" t="str">
        <f t="shared" si="3"/>
        <v>Yes</v>
      </c>
      <c r="R18" s="36" t="str">
        <f t="shared" si="6"/>
        <v>Yes</v>
      </c>
      <c r="S18" s="36" t="str">
        <f t="shared" si="7"/>
        <v>Yes</v>
      </c>
      <c r="T18" s="36" t="str">
        <f t="shared" si="4"/>
        <v>No</v>
      </c>
      <c r="U18" s="37" t="str">
        <f t="shared" si="5"/>
        <v>Yes</v>
      </c>
    </row>
    <row r="19" spans="2:21" ht="14.45" x14ac:dyDescent="0.35">
      <c r="B19" s="19" t="s">
        <v>70</v>
      </c>
      <c r="C19" s="7" t="s">
        <v>21</v>
      </c>
      <c r="D19" s="16">
        <v>4376.7</v>
      </c>
      <c r="E19" s="16">
        <v>1094.175</v>
      </c>
      <c r="F19" s="16">
        <v>23.97</v>
      </c>
      <c r="G19" s="16">
        <v>182.5907384230288</v>
      </c>
      <c r="H19" s="8">
        <v>32.6</v>
      </c>
      <c r="I19" s="16">
        <v>42.7</v>
      </c>
      <c r="J19" s="16">
        <v>12.75</v>
      </c>
      <c r="K19" s="16">
        <v>15.01</v>
      </c>
      <c r="L19" s="20">
        <v>15.01</v>
      </c>
      <c r="M19" s="20"/>
      <c r="N19" s="35" t="str">
        <f t="shared" si="0"/>
        <v>Yes</v>
      </c>
      <c r="O19" s="36" t="str">
        <f t="shared" si="1"/>
        <v>Yes</v>
      </c>
      <c r="P19" s="36" t="str">
        <f t="shared" si="2"/>
        <v>Yes</v>
      </c>
      <c r="Q19" s="36" t="str">
        <f t="shared" si="3"/>
        <v>Yes</v>
      </c>
      <c r="R19" s="36" t="str">
        <f t="shared" si="6"/>
        <v>Yes</v>
      </c>
      <c r="S19" s="36" t="str">
        <f t="shared" si="7"/>
        <v>Yes</v>
      </c>
      <c r="T19" s="36" t="str">
        <f t="shared" si="4"/>
        <v>No</v>
      </c>
      <c r="U19" s="37" t="str">
        <f t="shared" si="5"/>
        <v>Yes</v>
      </c>
    </row>
    <row r="20" spans="2:21" ht="14.45" x14ac:dyDescent="0.35">
      <c r="B20" s="19" t="s">
        <v>59</v>
      </c>
      <c r="C20" s="7" t="s">
        <v>21</v>
      </c>
      <c r="D20" s="16">
        <v>5782.47</v>
      </c>
      <c r="E20" s="16">
        <v>1445.6175000000001</v>
      </c>
      <c r="F20" s="16">
        <v>33.869999999999997</v>
      </c>
      <c r="G20" s="16">
        <v>170.72542072630648</v>
      </c>
      <c r="H20" s="8">
        <v>35.700000000000003</v>
      </c>
      <c r="I20" s="16">
        <v>39.799999999999997</v>
      </c>
      <c r="J20" s="16">
        <v>14.56</v>
      </c>
      <c r="K20" s="16">
        <v>15.45</v>
      </c>
      <c r="L20" s="20">
        <v>15.45</v>
      </c>
      <c r="M20" s="20"/>
      <c r="N20" s="35" t="str">
        <f t="shared" si="0"/>
        <v>Yes</v>
      </c>
      <c r="O20" s="36" t="str">
        <f t="shared" si="1"/>
        <v>Yes</v>
      </c>
      <c r="P20" s="36" t="str">
        <f t="shared" si="2"/>
        <v>Yes</v>
      </c>
      <c r="Q20" s="36" t="str">
        <f t="shared" si="3"/>
        <v>Yes</v>
      </c>
      <c r="R20" s="36" t="str">
        <f t="shared" si="6"/>
        <v>Yes</v>
      </c>
      <c r="S20" s="36" t="str">
        <f t="shared" si="7"/>
        <v>Yes</v>
      </c>
      <c r="T20" s="36" t="str">
        <f t="shared" si="4"/>
        <v>No</v>
      </c>
      <c r="U20" s="37" t="str">
        <f t="shared" si="5"/>
        <v>Yes</v>
      </c>
    </row>
    <row r="21" spans="2:21" ht="14.45" x14ac:dyDescent="0.35">
      <c r="B21" s="19" t="s">
        <v>74</v>
      </c>
      <c r="C21" s="7" t="s">
        <v>21</v>
      </c>
      <c r="D21" s="16">
        <v>6019.6</v>
      </c>
      <c r="E21" s="16">
        <v>1504.9</v>
      </c>
      <c r="F21" s="16">
        <v>33.869999999999997</v>
      </c>
      <c r="G21" s="16">
        <v>177.7266017124299</v>
      </c>
      <c r="H21" s="8">
        <v>35.700000000000003</v>
      </c>
      <c r="I21" s="16">
        <v>39.799999999999997</v>
      </c>
      <c r="J21" s="16">
        <v>14.66</v>
      </c>
      <c r="K21" s="16">
        <v>15.54</v>
      </c>
      <c r="L21" s="20">
        <v>15.54</v>
      </c>
      <c r="M21" s="20"/>
      <c r="N21" s="35" t="str">
        <f t="shared" si="0"/>
        <v>Yes</v>
      </c>
      <c r="O21" s="36" t="str">
        <f t="shared" si="1"/>
        <v>Yes</v>
      </c>
      <c r="P21" s="36" t="str">
        <f t="shared" si="2"/>
        <v>Yes</v>
      </c>
      <c r="Q21" s="36" t="str">
        <f t="shared" si="3"/>
        <v>Yes</v>
      </c>
      <c r="R21" s="36" t="str">
        <f t="shared" si="6"/>
        <v>Yes</v>
      </c>
      <c r="S21" s="36" t="str">
        <f t="shared" si="7"/>
        <v>Yes</v>
      </c>
      <c r="T21" s="36" t="str">
        <f t="shared" si="4"/>
        <v>No</v>
      </c>
      <c r="U21" s="37" t="str">
        <f t="shared" si="5"/>
        <v>Yes</v>
      </c>
    </row>
    <row r="22" spans="2:21" ht="14.45" x14ac:dyDescent="0.35">
      <c r="B22" s="19" t="s">
        <v>98</v>
      </c>
      <c r="C22" s="7" t="s">
        <v>119</v>
      </c>
      <c r="D22" s="16">
        <v>1375.75</v>
      </c>
      <c r="E22" s="16">
        <v>343.9375</v>
      </c>
      <c r="F22" s="16">
        <v>10.904999999999999</v>
      </c>
      <c r="G22" s="16">
        <v>126.15772581384687</v>
      </c>
      <c r="H22" s="8">
        <v>90.7</v>
      </c>
      <c r="I22" s="16">
        <v>0.2</v>
      </c>
      <c r="J22" s="16">
        <v>8.51</v>
      </c>
      <c r="K22" s="16">
        <v>15.94</v>
      </c>
      <c r="L22" s="20">
        <v>15.94</v>
      </c>
      <c r="M22" s="20"/>
      <c r="N22" s="35" t="str">
        <f t="shared" si="0"/>
        <v>No</v>
      </c>
      <c r="O22" s="36" t="str">
        <f t="shared" si="1"/>
        <v>No</v>
      </c>
      <c r="P22" s="36" t="str">
        <f t="shared" si="2"/>
        <v>Yes</v>
      </c>
      <c r="Q22" s="36" t="str">
        <f t="shared" si="3"/>
        <v>No</v>
      </c>
      <c r="R22" s="36" t="str">
        <f t="shared" si="6"/>
        <v>No</v>
      </c>
      <c r="S22" s="36" t="str">
        <f t="shared" si="7"/>
        <v>No</v>
      </c>
      <c r="T22" s="36" t="str">
        <f t="shared" si="4"/>
        <v>No</v>
      </c>
      <c r="U22" s="37" t="str">
        <f t="shared" si="5"/>
        <v>Yes</v>
      </c>
    </row>
    <row r="23" spans="2:21" ht="14.45" x14ac:dyDescent="0.35">
      <c r="B23" s="19" t="s">
        <v>61</v>
      </c>
      <c r="C23" s="7" t="s">
        <v>21</v>
      </c>
      <c r="D23" s="16">
        <v>8303.6299999999992</v>
      </c>
      <c r="E23" s="16">
        <v>2075.9074999999998</v>
      </c>
      <c r="F23" s="16">
        <v>50.167500000000004</v>
      </c>
      <c r="G23" s="16">
        <v>165.51811431703788</v>
      </c>
      <c r="H23" s="8">
        <v>33.200000000000003</v>
      </c>
      <c r="I23" s="16">
        <v>42.1</v>
      </c>
      <c r="J23" s="16">
        <v>15.27</v>
      </c>
      <c r="K23" s="16">
        <v>16.12</v>
      </c>
      <c r="L23" s="20">
        <v>16.12</v>
      </c>
      <c r="M23" s="20"/>
      <c r="N23" s="35" t="str">
        <f t="shared" si="0"/>
        <v>Yes</v>
      </c>
      <c r="O23" s="36" t="str">
        <f t="shared" si="1"/>
        <v>Yes</v>
      </c>
      <c r="P23" s="36" t="str">
        <f t="shared" si="2"/>
        <v>Yes</v>
      </c>
      <c r="Q23" s="36" t="str">
        <f t="shared" si="3"/>
        <v>Yes</v>
      </c>
      <c r="R23" s="36" t="str">
        <f t="shared" si="6"/>
        <v>Yes</v>
      </c>
      <c r="S23" s="36" t="str">
        <f t="shared" si="7"/>
        <v>Yes</v>
      </c>
      <c r="T23" s="36" t="str">
        <f t="shared" si="4"/>
        <v>No</v>
      </c>
      <c r="U23" s="37" t="str">
        <f t="shared" si="5"/>
        <v>Yes</v>
      </c>
    </row>
    <row r="24" spans="2:21" ht="14.45" x14ac:dyDescent="0.35">
      <c r="B24" s="19" t="s">
        <v>36</v>
      </c>
      <c r="C24" s="7" t="s">
        <v>22</v>
      </c>
      <c r="D24" s="16">
        <v>2095.06</v>
      </c>
      <c r="E24" s="16">
        <v>523.76499999999999</v>
      </c>
      <c r="F24" s="16">
        <v>17.602499999999999</v>
      </c>
      <c r="G24" s="16">
        <v>119.02059366567249</v>
      </c>
      <c r="H24" s="8">
        <v>87.4</v>
      </c>
      <c r="I24" s="16">
        <v>0</v>
      </c>
      <c r="J24" s="16">
        <v>15.31</v>
      </c>
      <c r="K24" s="16">
        <v>16.260000000000002</v>
      </c>
      <c r="L24" s="20">
        <v>16.260000000000002</v>
      </c>
      <c r="M24" s="20"/>
      <c r="N24" s="35" t="str">
        <f t="shared" si="0"/>
        <v>Yes</v>
      </c>
      <c r="O24" s="36" t="str">
        <f t="shared" si="1"/>
        <v>Yes</v>
      </c>
      <c r="P24" s="36" t="str">
        <f t="shared" si="2"/>
        <v>Yes</v>
      </c>
      <c r="Q24" s="36" t="str">
        <f t="shared" si="3"/>
        <v>No</v>
      </c>
      <c r="R24" s="36" t="str">
        <f t="shared" si="6"/>
        <v>No</v>
      </c>
      <c r="S24" s="36" t="str">
        <f t="shared" si="7"/>
        <v>No</v>
      </c>
      <c r="T24" s="36" t="str">
        <f t="shared" si="4"/>
        <v>No</v>
      </c>
      <c r="U24" s="37" t="str">
        <f t="shared" si="5"/>
        <v>Yes</v>
      </c>
    </row>
    <row r="25" spans="2:21" ht="14.45" x14ac:dyDescent="0.35">
      <c r="B25" s="19" t="s">
        <v>60</v>
      </c>
      <c r="C25" s="7" t="s">
        <v>21</v>
      </c>
      <c r="D25" s="16">
        <v>7600.27</v>
      </c>
      <c r="E25" s="16">
        <v>1900.0675000000001</v>
      </c>
      <c r="F25" s="16">
        <v>45.907499999999999</v>
      </c>
      <c r="G25" s="16">
        <v>165.55617273865928</v>
      </c>
      <c r="H25" s="8">
        <v>35.9</v>
      </c>
      <c r="I25" s="16">
        <v>39.6</v>
      </c>
      <c r="J25" s="16">
        <v>15.42</v>
      </c>
      <c r="K25" s="16">
        <v>16.38</v>
      </c>
      <c r="L25" s="20">
        <v>16.38</v>
      </c>
      <c r="M25" s="20"/>
      <c r="N25" s="35" t="str">
        <f t="shared" si="0"/>
        <v>Yes</v>
      </c>
      <c r="O25" s="36" t="str">
        <f t="shared" si="1"/>
        <v>Yes</v>
      </c>
      <c r="P25" s="36" t="str">
        <f t="shared" si="2"/>
        <v>Yes</v>
      </c>
      <c r="Q25" s="36" t="str">
        <f t="shared" si="3"/>
        <v>Yes</v>
      </c>
      <c r="R25" s="36" t="str">
        <f t="shared" si="6"/>
        <v>Yes</v>
      </c>
      <c r="S25" s="36" t="str">
        <f t="shared" si="7"/>
        <v>Yes</v>
      </c>
      <c r="T25" s="36" t="str">
        <f t="shared" si="4"/>
        <v>No</v>
      </c>
      <c r="U25" s="37" t="str">
        <f t="shared" si="5"/>
        <v>Yes</v>
      </c>
    </row>
    <row r="26" spans="2:21" ht="14.45" x14ac:dyDescent="0.35">
      <c r="B26" s="19" t="s">
        <v>86</v>
      </c>
      <c r="C26" s="7" t="s">
        <v>17</v>
      </c>
      <c r="D26" s="16">
        <v>5528.84</v>
      </c>
      <c r="E26" s="16">
        <v>1382.21</v>
      </c>
      <c r="F26" s="16">
        <v>39.299999999999997</v>
      </c>
      <c r="G26" s="16">
        <v>140.68295165394403</v>
      </c>
      <c r="H26" s="8">
        <v>24.6</v>
      </c>
      <c r="I26" s="16">
        <v>60.7</v>
      </c>
      <c r="J26" s="16">
        <v>16.52</v>
      </c>
      <c r="K26" s="16">
        <v>16.54</v>
      </c>
      <c r="L26" s="20">
        <v>16.53</v>
      </c>
      <c r="M26" s="20"/>
      <c r="N26" s="35" t="str">
        <f t="shared" si="0"/>
        <v>Yes</v>
      </c>
      <c r="O26" s="36" t="str">
        <f t="shared" si="1"/>
        <v>Yes</v>
      </c>
      <c r="P26" s="36" t="str">
        <f t="shared" si="2"/>
        <v>Yes</v>
      </c>
      <c r="Q26" s="36" t="str">
        <f t="shared" si="3"/>
        <v>Yes</v>
      </c>
      <c r="R26" s="36" t="str">
        <f t="shared" si="6"/>
        <v>Yes</v>
      </c>
      <c r="S26" s="36" t="str">
        <f t="shared" si="7"/>
        <v>Yes</v>
      </c>
      <c r="T26" s="36" t="str">
        <f t="shared" si="4"/>
        <v>No</v>
      </c>
      <c r="U26" s="37" t="str">
        <f t="shared" si="5"/>
        <v>Yes</v>
      </c>
    </row>
    <row r="27" spans="2:21" ht="14.45" x14ac:dyDescent="0.35">
      <c r="B27" s="19" t="s">
        <v>75</v>
      </c>
      <c r="C27" s="7" t="s">
        <v>21</v>
      </c>
      <c r="D27" s="16">
        <v>7911.95</v>
      </c>
      <c r="E27" s="16">
        <v>1977.9875</v>
      </c>
      <c r="F27" s="16">
        <v>45.907499999999999</v>
      </c>
      <c r="G27" s="16">
        <v>172.34547731852095</v>
      </c>
      <c r="H27" s="8">
        <v>35.9</v>
      </c>
      <c r="I27" s="16">
        <v>39.6</v>
      </c>
      <c r="J27" s="16">
        <v>15.68</v>
      </c>
      <c r="K27" s="16">
        <v>16.54</v>
      </c>
      <c r="L27" s="20">
        <v>16.54</v>
      </c>
      <c r="M27" s="20"/>
      <c r="N27" s="35" t="str">
        <f t="shared" si="0"/>
        <v>Yes</v>
      </c>
      <c r="O27" s="36" t="str">
        <f t="shared" si="1"/>
        <v>Yes</v>
      </c>
      <c r="P27" s="36" t="str">
        <f t="shared" si="2"/>
        <v>Yes</v>
      </c>
      <c r="Q27" s="36" t="str">
        <f t="shared" si="3"/>
        <v>Yes</v>
      </c>
      <c r="R27" s="36" t="str">
        <f t="shared" si="6"/>
        <v>Yes</v>
      </c>
      <c r="S27" s="36" t="str">
        <f t="shared" si="7"/>
        <v>Yes</v>
      </c>
      <c r="T27" s="36" t="str">
        <f t="shared" si="4"/>
        <v>No</v>
      </c>
      <c r="U27" s="37" t="str">
        <f t="shared" si="5"/>
        <v>Yes</v>
      </c>
    </row>
    <row r="28" spans="2:21" ht="14.45" x14ac:dyDescent="0.35">
      <c r="B28" s="19" t="s">
        <v>76</v>
      </c>
      <c r="C28" s="7" t="s">
        <v>21</v>
      </c>
      <c r="D28" s="16">
        <v>8644.16</v>
      </c>
      <c r="E28" s="16">
        <v>2161.04</v>
      </c>
      <c r="F28" s="16">
        <v>50.167500000000004</v>
      </c>
      <c r="G28" s="16">
        <v>172.30597498380425</v>
      </c>
      <c r="H28" s="8">
        <v>33.200000000000003</v>
      </c>
      <c r="I28" s="16">
        <v>42.1</v>
      </c>
      <c r="J28" s="16">
        <v>15.34</v>
      </c>
      <c r="K28" s="16">
        <v>16.66</v>
      </c>
      <c r="L28" s="20">
        <v>16.66</v>
      </c>
      <c r="M28" s="20"/>
      <c r="N28" s="35" t="str">
        <f t="shared" si="0"/>
        <v>Yes</v>
      </c>
      <c r="O28" s="36" t="str">
        <f t="shared" si="1"/>
        <v>Yes</v>
      </c>
      <c r="P28" s="36" t="str">
        <f t="shared" si="2"/>
        <v>Yes</v>
      </c>
      <c r="Q28" s="36" t="str">
        <f t="shared" si="3"/>
        <v>Yes</v>
      </c>
      <c r="R28" s="36" t="str">
        <f t="shared" si="6"/>
        <v>Yes</v>
      </c>
      <c r="S28" s="36" t="str">
        <f t="shared" si="7"/>
        <v>Yes</v>
      </c>
      <c r="T28" s="36" t="str">
        <f t="shared" si="4"/>
        <v>No</v>
      </c>
      <c r="U28" s="37" t="str">
        <f t="shared" si="5"/>
        <v>Yes</v>
      </c>
    </row>
    <row r="29" spans="2:21" ht="14.45" x14ac:dyDescent="0.35">
      <c r="B29" s="19" t="s">
        <v>85</v>
      </c>
      <c r="C29" s="7" t="s">
        <v>17</v>
      </c>
      <c r="D29" s="16">
        <v>4918.13</v>
      </c>
      <c r="E29" s="16">
        <v>1229.5325</v>
      </c>
      <c r="F29" s="16">
        <v>34.200000000000003</v>
      </c>
      <c r="G29" s="16">
        <v>143.80497076023391</v>
      </c>
      <c r="H29" s="8">
        <v>27.7</v>
      </c>
      <c r="I29" s="16">
        <v>57.3</v>
      </c>
      <c r="J29" s="16">
        <v>17.05</v>
      </c>
      <c r="K29" s="16">
        <v>17.059999999999999</v>
      </c>
      <c r="L29" s="20">
        <v>17.055</v>
      </c>
      <c r="M29" s="20"/>
      <c r="N29" s="35" t="str">
        <f t="shared" si="0"/>
        <v>Yes</v>
      </c>
      <c r="O29" s="36" t="str">
        <f t="shared" si="1"/>
        <v>Yes</v>
      </c>
      <c r="P29" s="36" t="str">
        <f t="shared" si="2"/>
        <v>Yes</v>
      </c>
      <c r="Q29" s="36" t="str">
        <f t="shared" si="3"/>
        <v>Yes</v>
      </c>
      <c r="R29" s="36" t="str">
        <f t="shared" si="6"/>
        <v>Yes</v>
      </c>
      <c r="S29" s="36" t="str">
        <f t="shared" si="7"/>
        <v>Yes</v>
      </c>
      <c r="T29" s="36" t="str">
        <f t="shared" si="4"/>
        <v>No</v>
      </c>
      <c r="U29" s="37" t="str">
        <f t="shared" si="5"/>
        <v>Yes</v>
      </c>
    </row>
    <row r="30" spans="2:21" ht="14.45" x14ac:dyDescent="0.35">
      <c r="B30" s="19" t="s">
        <v>38</v>
      </c>
      <c r="C30" s="7" t="s">
        <v>22</v>
      </c>
      <c r="D30" s="16">
        <v>2763.85</v>
      </c>
      <c r="E30" s="16">
        <v>690.96249999999998</v>
      </c>
      <c r="F30" s="16">
        <v>23.947499999999998</v>
      </c>
      <c r="G30" s="16">
        <v>115.4128823468003</v>
      </c>
      <c r="H30" s="8">
        <v>87.4</v>
      </c>
      <c r="I30" s="16">
        <v>0</v>
      </c>
      <c r="J30" s="16">
        <v>16.23</v>
      </c>
      <c r="K30" s="16">
        <v>17.14</v>
      </c>
      <c r="L30" s="20">
        <v>17.14</v>
      </c>
      <c r="M30" s="20"/>
      <c r="N30" s="35" t="str">
        <f t="shared" si="0"/>
        <v>Yes</v>
      </c>
      <c r="O30" s="36" t="str">
        <f t="shared" si="1"/>
        <v>Yes</v>
      </c>
      <c r="P30" s="36" t="str">
        <f t="shared" si="2"/>
        <v>Yes</v>
      </c>
      <c r="Q30" s="36" t="str">
        <f t="shared" si="3"/>
        <v>No</v>
      </c>
      <c r="R30" s="36" t="str">
        <f t="shared" si="6"/>
        <v>No</v>
      </c>
      <c r="S30" s="36" t="str">
        <f t="shared" si="7"/>
        <v>No</v>
      </c>
      <c r="T30" s="36" t="str">
        <f t="shared" si="4"/>
        <v>No</v>
      </c>
      <c r="U30" s="37" t="str">
        <f t="shared" si="5"/>
        <v>Yes</v>
      </c>
    </row>
    <row r="31" spans="2:21" ht="14.45" x14ac:dyDescent="0.35">
      <c r="B31" s="19" t="s">
        <v>63</v>
      </c>
      <c r="C31" s="7" t="s">
        <v>21</v>
      </c>
      <c r="D31" s="16">
        <v>6611.75</v>
      </c>
      <c r="E31" s="16">
        <v>1652.9375</v>
      </c>
      <c r="F31" s="16">
        <v>40.214999999999996</v>
      </c>
      <c r="G31" s="16">
        <v>164.4100460027353</v>
      </c>
      <c r="H31" s="8">
        <v>41.2</v>
      </c>
      <c r="I31" s="16">
        <v>34.700000000000003</v>
      </c>
      <c r="J31" s="16">
        <v>16.14</v>
      </c>
      <c r="K31" s="16">
        <v>17.149999999999999</v>
      </c>
      <c r="L31" s="20">
        <v>17.149999999999999</v>
      </c>
      <c r="M31" s="20"/>
      <c r="N31" s="35" t="str">
        <f t="shared" si="0"/>
        <v>Yes</v>
      </c>
      <c r="O31" s="36" t="str">
        <f t="shared" si="1"/>
        <v>Yes</v>
      </c>
      <c r="P31" s="36" t="str">
        <f t="shared" si="2"/>
        <v>Yes</v>
      </c>
      <c r="Q31" s="36" t="str">
        <f t="shared" si="3"/>
        <v>Yes</v>
      </c>
      <c r="R31" s="36" t="str">
        <f t="shared" si="6"/>
        <v>No</v>
      </c>
      <c r="S31" s="36" t="str">
        <f t="shared" si="7"/>
        <v>No</v>
      </c>
      <c r="T31" s="36" t="str">
        <f t="shared" si="4"/>
        <v>No</v>
      </c>
      <c r="U31" s="37" t="str">
        <f t="shared" si="5"/>
        <v>Yes</v>
      </c>
    </row>
    <row r="32" spans="2:21" x14ac:dyDescent="0.25">
      <c r="B32" s="19" t="s">
        <v>78</v>
      </c>
      <c r="C32" s="7" t="s">
        <v>21</v>
      </c>
      <c r="D32" s="16">
        <v>6882.89</v>
      </c>
      <c r="E32" s="16">
        <v>1720.7225000000001</v>
      </c>
      <c r="F32" s="16">
        <v>40.214999999999996</v>
      </c>
      <c r="G32" s="16">
        <v>171.15230635335075</v>
      </c>
      <c r="H32" s="8">
        <v>41.2</v>
      </c>
      <c r="I32" s="16">
        <v>34.700000000000003</v>
      </c>
      <c r="J32" s="16">
        <v>16.260000000000002</v>
      </c>
      <c r="K32" s="16">
        <v>17.170000000000002</v>
      </c>
      <c r="L32" s="20">
        <v>17.170000000000002</v>
      </c>
      <c r="M32" s="20"/>
      <c r="N32" s="35" t="str">
        <f t="shared" si="0"/>
        <v>Yes</v>
      </c>
      <c r="O32" s="36" t="str">
        <f t="shared" si="1"/>
        <v>Yes</v>
      </c>
      <c r="P32" s="36" t="str">
        <f t="shared" si="2"/>
        <v>Yes</v>
      </c>
      <c r="Q32" s="36" t="str">
        <f t="shared" si="3"/>
        <v>Yes</v>
      </c>
      <c r="R32" s="36" t="str">
        <f t="shared" si="6"/>
        <v>No</v>
      </c>
      <c r="S32" s="36" t="str">
        <f t="shared" si="7"/>
        <v>No</v>
      </c>
      <c r="T32" s="36" t="str">
        <f t="shared" si="4"/>
        <v>No</v>
      </c>
      <c r="U32" s="37" t="str">
        <f t="shared" si="5"/>
        <v>Yes</v>
      </c>
    </row>
    <row r="33" spans="2:21" x14ac:dyDescent="0.25">
      <c r="B33" s="19" t="s">
        <v>99</v>
      </c>
      <c r="C33" s="7" t="s">
        <v>119</v>
      </c>
      <c r="D33" s="16">
        <v>2064.87</v>
      </c>
      <c r="E33" s="16">
        <v>516.21749999999997</v>
      </c>
      <c r="F33" s="16">
        <v>17.662500000000001</v>
      </c>
      <c r="G33" s="16">
        <v>116.90700636942674</v>
      </c>
      <c r="H33" s="8">
        <v>90.7</v>
      </c>
      <c r="I33" s="16">
        <v>0.2</v>
      </c>
      <c r="J33" s="16">
        <v>9.91</v>
      </c>
      <c r="K33" s="16">
        <v>17.34</v>
      </c>
      <c r="L33" s="20">
        <v>17.34</v>
      </c>
      <c r="M33" s="20"/>
      <c r="N33" s="35" t="str">
        <f t="shared" si="0"/>
        <v>Yes</v>
      </c>
      <c r="O33" s="36" t="str">
        <f t="shared" si="1"/>
        <v>Yes</v>
      </c>
      <c r="P33" s="36" t="str">
        <f t="shared" si="2"/>
        <v>Yes</v>
      </c>
      <c r="Q33" s="36" t="str">
        <f t="shared" si="3"/>
        <v>No</v>
      </c>
      <c r="R33" s="36" t="str">
        <f t="shared" si="6"/>
        <v>No</v>
      </c>
      <c r="S33" s="36" t="str">
        <f t="shared" si="7"/>
        <v>No</v>
      </c>
      <c r="T33" s="36" t="str">
        <f t="shared" si="4"/>
        <v>No</v>
      </c>
      <c r="U33" s="37" t="str">
        <f t="shared" si="5"/>
        <v>Yes</v>
      </c>
    </row>
    <row r="34" spans="2:21" x14ac:dyDescent="0.25">
      <c r="B34" s="19" t="s">
        <v>79</v>
      </c>
      <c r="C34" s="7" t="s">
        <v>16</v>
      </c>
      <c r="D34" s="16">
        <v>6197.48</v>
      </c>
      <c r="E34" s="16">
        <v>1549.37</v>
      </c>
      <c r="F34" s="16">
        <v>36.39</v>
      </c>
      <c r="G34" s="16">
        <v>170.30722726023632</v>
      </c>
      <c r="H34" s="8">
        <v>44.5</v>
      </c>
      <c r="I34" s="16">
        <v>31.6</v>
      </c>
      <c r="J34" s="16">
        <v>16.52</v>
      </c>
      <c r="K34" s="16">
        <v>17.48</v>
      </c>
      <c r="L34" s="20">
        <v>17.48</v>
      </c>
      <c r="M34" s="20"/>
      <c r="N34" s="35" t="str">
        <f t="shared" si="0"/>
        <v>Yes</v>
      </c>
      <c r="O34" s="36" t="str">
        <f t="shared" si="1"/>
        <v>Yes</v>
      </c>
      <c r="P34" s="36" t="str">
        <f t="shared" si="2"/>
        <v>Yes</v>
      </c>
      <c r="Q34" s="36" t="str">
        <f t="shared" si="3"/>
        <v>Yes</v>
      </c>
      <c r="R34" s="36" t="str">
        <f t="shared" si="6"/>
        <v>No</v>
      </c>
      <c r="S34" s="36" t="str">
        <f t="shared" si="7"/>
        <v>No</v>
      </c>
      <c r="T34" s="36" t="str">
        <f t="shared" si="4"/>
        <v>No</v>
      </c>
      <c r="U34" s="37" t="str">
        <f t="shared" si="5"/>
        <v>Yes</v>
      </c>
    </row>
    <row r="35" spans="2:21" x14ac:dyDescent="0.25">
      <c r="B35" s="19" t="s">
        <v>62</v>
      </c>
      <c r="C35" s="7" t="s">
        <v>21</v>
      </c>
      <c r="D35" s="16">
        <v>5903.82</v>
      </c>
      <c r="E35" s="16">
        <v>1475.9549999999999</v>
      </c>
      <c r="F35" s="16">
        <v>36.39</v>
      </c>
      <c r="G35" s="16">
        <v>162.23742786479801</v>
      </c>
      <c r="H35" s="8">
        <v>46.1</v>
      </c>
      <c r="I35" s="16">
        <v>30.1</v>
      </c>
      <c r="J35" s="16">
        <v>16.739999999999998</v>
      </c>
      <c r="K35" s="16">
        <v>17.68</v>
      </c>
      <c r="L35" s="20">
        <v>17.68</v>
      </c>
      <c r="M35" s="20"/>
      <c r="N35" s="35" t="str">
        <f t="shared" si="0"/>
        <v>Yes</v>
      </c>
      <c r="O35" s="36" t="str">
        <f t="shared" si="1"/>
        <v>Yes</v>
      </c>
      <c r="P35" s="36" t="str">
        <f t="shared" si="2"/>
        <v>Yes</v>
      </c>
      <c r="Q35" s="36" t="str">
        <f t="shared" si="3"/>
        <v>Yes</v>
      </c>
      <c r="R35" s="36" t="str">
        <f t="shared" si="6"/>
        <v>No</v>
      </c>
      <c r="S35" s="36" t="str">
        <f t="shared" si="7"/>
        <v>No</v>
      </c>
      <c r="T35" s="36" t="str">
        <f t="shared" si="4"/>
        <v>No</v>
      </c>
      <c r="U35" s="37" t="str">
        <f t="shared" si="5"/>
        <v>Yes</v>
      </c>
    </row>
    <row r="36" spans="2:21" x14ac:dyDescent="0.25">
      <c r="B36" s="19" t="s">
        <v>77</v>
      </c>
      <c r="C36" s="7" t="s">
        <v>21</v>
      </c>
      <c r="D36" s="16">
        <v>6145.93</v>
      </c>
      <c r="E36" s="16">
        <v>1536.4825000000001</v>
      </c>
      <c r="F36" s="16">
        <v>36.39</v>
      </c>
      <c r="G36" s="16">
        <v>168.89062929376203</v>
      </c>
      <c r="H36" s="8">
        <v>46.1</v>
      </c>
      <c r="I36" s="16">
        <v>30.1</v>
      </c>
      <c r="J36" s="16">
        <v>16.88</v>
      </c>
      <c r="K36" s="16">
        <v>17.75</v>
      </c>
      <c r="L36" s="20">
        <v>17.75</v>
      </c>
      <c r="M36" s="20"/>
      <c r="N36" s="35" t="str">
        <f t="shared" si="0"/>
        <v>Yes</v>
      </c>
      <c r="O36" s="36" t="str">
        <f t="shared" si="1"/>
        <v>Yes</v>
      </c>
      <c r="P36" s="36" t="str">
        <f t="shared" si="2"/>
        <v>Yes</v>
      </c>
      <c r="Q36" s="36" t="str">
        <f t="shared" si="3"/>
        <v>Yes</v>
      </c>
      <c r="R36" s="36" t="str">
        <f t="shared" si="6"/>
        <v>No</v>
      </c>
      <c r="S36" s="36" t="str">
        <f t="shared" si="7"/>
        <v>No</v>
      </c>
      <c r="T36" s="36" t="str">
        <f t="shared" si="4"/>
        <v>No</v>
      </c>
      <c r="U36" s="37" t="str">
        <f t="shared" si="5"/>
        <v>Yes</v>
      </c>
    </row>
    <row r="37" spans="2:21" x14ac:dyDescent="0.25">
      <c r="B37" s="19" t="s">
        <v>88</v>
      </c>
      <c r="C37" s="7" t="s">
        <v>17</v>
      </c>
      <c r="D37" s="16">
        <v>4139.58</v>
      </c>
      <c r="E37" s="16">
        <v>1034.895</v>
      </c>
      <c r="F37" s="16">
        <v>28.125</v>
      </c>
      <c r="G37" s="16">
        <v>147.18506666666667</v>
      </c>
      <c r="H37" s="8">
        <v>32.9</v>
      </c>
      <c r="I37" s="16">
        <v>51.4</v>
      </c>
      <c r="J37" s="16">
        <v>17.77</v>
      </c>
      <c r="K37" s="16">
        <v>17.850000000000001</v>
      </c>
      <c r="L37" s="20">
        <v>17.810000000000002</v>
      </c>
      <c r="M37" s="20"/>
      <c r="N37" s="35" t="str">
        <f t="shared" si="0"/>
        <v>Yes</v>
      </c>
      <c r="O37" s="36" t="str">
        <f t="shared" si="1"/>
        <v>Yes</v>
      </c>
      <c r="P37" s="36" t="str">
        <f t="shared" si="2"/>
        <v>Yes</v>
      </c>
      <c r="Q37" s="36" t="str">
        <f t="shared" si="3"/>
        <v>Yes</v>
      </c>
      <c r="R37" s="36" t="str">
        <f t="shared" si="6"/>
        <v>Yes</v>
      </c>
      <c r="S37" s="36" t="str">
        <f t="shared" si="7"/>
        <v>Yes</v>
      </c>
      <c r="T37" s="36" t="str">
        <f t="shared" si="4"/>
        <v>No</v>
      </c>
      <c r="U37" s="37" t="str">
        <f t="shared" si="5"/>
        <v>Yes</v>
      </c>
    </row>
    <row r="38" spans="2:21" x14ac:dyDescent="0.25">
      <c r="B38" s="19" t="s">
        <v>50</v>
      </c>
      <c r="C38" s="7" t="s">
        <v>21</v>
      </c>
      <c r="D38" s="16">
        <v>8814.43</v>
      </c>
      <c r="E38" s="16">
        <v>2203.6075000000001</v>
      </c>
      <c r="F38" s="16">
        <v>54.217500000000001</v>
      </c>
      <c r="G38" s="16">
        <v>162.5753677318209</v>
      </c>
      <c r="H38" s="8">
        <v>35.799999999999997</v>
      </c>
      <c r="I38" s="16">
        <v>39.5</v>
      </c>
      <c r="J38" s="16">
        <v>16.14</v>
      </c>
      <c r="K38" s="16">
        <v>18.350000000000001</v>
      </c>
      <c r="L38" s="20">
        <v>18.350000000000001</v>
      </c>
      <c r="M38" s="20"/>
      <c r="N38" s="35" t="str">
        <f t="shared" si="0"/>
        <v>Yes</v>
      </c>
      <c r="O38" s="36" t="str">
        <f t="shared" si="1"/>
        <v>Yes</v>
      </c>
      <c r="P38" s="36" t="str">
        <f t="shared" si="2"/>
        <v>Yes</v>
      </c>
      <c r="Q38" s="36" t="str">
        <f t="shared" si="3"/>
        <v>Yes</v>
      </c>
      <c r="R38" s="36" t="str">
        <f t="shared" si="6"/>
        <v>Yes</v>
      </c>
      <c r="S38" s="36" t="str">
        <f t="shared" si="7"/>
        <v>Yes</v>
      </c>
      <c r="T38" s="36" t="str">
        <f t="shared" si="4"/>
        <v>No</v>
      </c>
      <c r="U38" s="37" t="str">
        <f t="shared" si="5"/>
        <v>Yes</v>
      </c>
    </row>
    <row r="39" spans="2:21" x14ac:dyDescent="0.25">
      <c r="B39" s="19" t="s">
        <v>87</v>
      </c>
      <c r="C39" s="7" t="s">
        <v>17</v>
      </c>
      <c r="D39" s="16">
        <v>3628.45</v>
      </c>
      <c r="E39" s="16">
        <v>907.11249999999995</v>
      </c>
      <c r="F39" s="16">
        <v>24.075000000000003</v>
      </c>
      <c r="G39" s="16">
        <v>150.71443406022843</v>
      </c>
      <c r="H39" s="8">
        <v>37.5</v>
      </c>
      <c r="I39" s="16">
        <v>46</v>
      </c>
      <c r="J39" s="16">
        <v>18.440000000000001</v>
      </c>
      <c r="K39" s="16">
        <v>18.41</v>
      </c>
      <c r="L39" s="20">
        <v>18.440000000000001</v>
      </c>
      <c r="M39" s="20"/>
      <c r="N39" s="35" t="str">
        <f t="shared" ref="N39:N75" si="8">IF(E39&gt;=375,"Yes","No")</f>
        <v>Yes</v>
      </c>
      <c r="O39" s="36" t="str">
        <f t="shared" ref="O39:O75" si="9">IF(E39&gt;=500,"Yes","No")</f>
        <v>Yes</v>
      </c>
      <c r="P39" s="36" t="str">
        <f t="shared" ref="P39:P75" si="10">IF(G39&gt;=115,"Yes","No")</f>
        <v>Yes</v>
      </c>
      <c r="Q39" s="36" t="str">
        <f t="shared" ref="Q39:Q75" si="11">IF(G39&gt;=130,"Yes","No")</f>
        <v>Yes</v>
      </c>
      <c r="R39" s="36" t="str">
        <f t="shared" ref="R39:R75" si="12">IF(H39&lt;40,"Yes","No")</f>
        <v>Yes</v>
      </c>
      <c r="S39" s="36" t="str">
        <f t="shared" si="7"/>
        <v>Yes</v>
      </c>
      <c r="T39" s="36" t="str">
        <f t="shared" ref="T39:T75" si="13">IF(AND(H39&gt;40,I39&gt;35),"Yes","No")</f>
        <v>No</v>
      </c>
      <c r="U39" s="37" t="str">
        <f t="shared" ref="U39:U75" si="14">IF(ISNA(L39),"Yes",IF(L39&lt;22,"Yes","No"))</f>
        <v>Yes</v>
      </c>
    </row>
    <row r="40" spans="2:21" x14ac:dyDescent="0.25">
      <c r="B40" s="19" t="s">
        <v>65</v>
      </c>
      <c r="C40" s="7" t="s">
        <v>21</v>
      </c>
      <c r="D40" s="16">
        <v>9175.9</v>
      </c>
      <c r="E40" s="16">
        <v>2293.9749999999999</v>
      </c>
      <c r="F40" s="16">
        <v>54.217500000000001</v>
      </c>
      <c r="G40" s="16">
        <v>169.2424032830728</v>
      </c>
      <c r="H40" s="8">
        <v>35.799999999999997</v>
      </c>
      <c r="I40" s="16">
        <v>39.5</v>
      </c>
      <c r="J40" s="16">
        <v>16.21</v>
      </c>
      <c r="K40" s="16">
        <v>18.48</v>
      </c>
      <c r="L40" s="20">
        <v>18.48</v>
      </c>
      <c r="M40" s="20"/>
      <c r="N40" s="35" t="str">
        <f t="shared" si="8"/>
        <v>Yes</v>
      </c>
      <c r="O40" s="36" t="str">
        <f t="shared" si="9"/>
        <v>Yes</v>
      </c>
      <c r="P40" s="36" t="str">
        <f t="shared" si="10"/>
        <v>Yes</v>
      </c>
      <c r="Q40" s="36" t="str">
        <f t="shared" si="11"/>
        <v>Yes</v>
      </c>
      <c r="R40" s="36" t="str">
        <f t="shared" si="12"/>
        <v>Yes</v>
      </c>
      <c r="S40" s="36" t="str">
        <f t="shared" si="7"/>
        <v>Yes</v>
      </c>
      <c r="T40" s="36" t="str">
        <f t="shared" si="13"/>
        <v>No</v>
      </c>
      <c r="U40" s="37" t="str">
        <f t="shared" si="14"/>
        <v>Yes</v>
      </c>
    </row>
    <row r="41" spans="2:21" x14ac:dyDescent="0.25">
      <c r="B41" s="19" t="s">
        <v>90</v>
      </c>
      <c r="C41" s="7" t="s">
        <v>17</v>
      </c>
      <c r="D41" s="16">
        <v>6424.78</v>
      </c>
      <c r="E41" s="16">
        <v>1606.1949999999999</v>
      </c>
      <c r="F41" s="16">
        <v>45.3</v>
      </c>
      <c r="G41" s="16">
        <v>141.82737306843268</v>
      </c>
      <c r="H41" s="8">
        <v>32.1</v>
      </c>
      <c r="I41" s="16">
        <v>52.3</v>
      </c>
      <c r="J41" s="16">
        <v>19.260000000000002</v>
      </c>
      <c r="K41" s="16">
        <v>17.84</v>
      </c>
      <c r="L41" s="20">
        <v>18.55</v>
      </c>
      <c r="M41" s="20"/>
      <c r="N41" s="35" t="str">
        <f t="shared" si="8"/>
        <v>Yes</v>
      </c>
      <c r="O41" s="36" t="str">
        <f t="shared" si="9"/>
        <v>Yes</v>
      </c>
      <c r="P41" s="36" t="str">
        <f t="shared" si="10"/>
        <v>Yes</v>
      </c>
      <c r="Q41" s="36" t="str">
        <f t="shared" si="11"/>
        <v>Yes</v>
      </c>
      <c r="R41" s="36" t="str">
        <f t="shared" si="12"/>
        <v>Yes</v>
      </c>
      <c r="S41" s="36" t="str">
        <f t="shared" si="7"/>
        <v>Yes</v>
      </c>
      <c r="T41" s="36" t="str">
        <f t="shared" si="13"/>
        <v>No</v>
      </c>
      <c r="U41" s="37" t="str">
        <f t="shared" si="14"/>
        <v>Yes</v>
      </c>
    </row>
    <row r="42" spans="2:21" x14ac:dyDescent="0.25">
      <c r="B42" s="19" t="s">
        <v>49</v>
      </c>
      <c r="C42" s="7" t="s">
        <v>21</v>
      </c>
      <c r="D42" s="16">
        <v>8111.06</v>
      </c>
      <c r="E42" s="16">
        <v>2027.7650000000001</v>
      </c>
      <c r="F42" s="16">
        <v>49.957499999999996</v>
      </c>
      <c r="G42" s="16">
        <v>162.35920532452587</v>
      </c>
      <c r="H42" s="8">
        <v>38.6</v>
      </c>
      <c r="I42" s="16">
        <v>37</v>
      </c>
      <c r="J42" s="16">
        <v>16.420000000000002</v>
      </c>
      <c r="K42" s="16">
        <v>18.649999999999999</v>
      </c>
      <c r="L42" s="20">
        <v>18.649999999999999</v>
      </c>
      <c r="M42" s="20" t="s">
        <v>173</v>
      </c>
      <c r="N42" s="35" t="str">
        <f t="shared" si="8"/>
        <v>Yes</v>
      </c>
      <c r="O42" s="36" t="str">
        <f t="shared" si="9"/>
        <v>Yes</v>
      </c>
      <c r="P42" s="36" t="str">
        <f t="shared" si="10"/>
        <v>Yes</v>
      </c>
      <c r="Q42" s="36" t="str">
        <f t="shared" si="11"/>
        <v>Yes</v>
      </c>
      <c r="R42" s="36" t="str">
        <f t="shared" si="12"/>
        <v>Yes</v>
      </c>
      <c r="S42" s="36" t="str">
        <f t="shared" si="7"/>
        <v>Yes</v>
      </c>
      <c r="T42" s="36" t="str">
        <f t="shared" si="13"/>
        <v>No</v>
      </c>
      <c r="U42" s="37" t="str">
        <f t="shared" si="14"/>
        <v>Yes</v>
      </c>
    </row>
    <row r="43" spans="2:21" x14ac:dyDescent="0.25">
      <c r="B43" s="19" t="s">
        <v>64</v>
      </c>
      <c r="C43" s="7" t="s">
        <v>21</v>
      </c>
      <c r="D43" s="16">
        <v>8443.69</v>
      </c>
      <c r="E43" s="16">
        <v>2110.9225000000001</v>
      </c>
      <c r="F43" s="16">
        <v>49.957499999999996</v>
      </c>
      <c r="G43" s="16">
        <v>169.01746484511838</v>
      </c>
      <c r="H43" s="8">
        <v>38.6</v>
      </c>
      <c r="I43" s="16">
        <v>37</v>
      </c>
      <c r="J43" s="16">
        <v>16.55</v>
      </c>
      <c r="K43" s="16">
        <v>18.71</v>
      </c>
      <c r="L43" s="20">
        <v>18.71</v>
      </c>
      <c r="M43" s="20"/>
      <c r="N43" s="35" t="str">
        <f t="shared" si="8"/>
        <v>Yes</v>
      </c>
      <c r="O43" s="36" t="str">
        <f t="shared" si="9"/>
        <v>Yes</v>
      </c>
      <c r="P43" s="36" t="str">
        <f t="shared" si="10"/>
        <v>Yes</v>
      </c>
      <c r="Q43" s="36" t="str">
        <f t="shared" si="11"/>
        <v>Yes</v>
      </c>
      <c r="R43" s="36" t="str">
        <f t="shared" si="12"/>
        <v>Yes</v>
      </c>
      <c r="S43" s="36" t="str">
        <f t="shared" si="7"/>
        <v>Yes</v>
      </c>
      <c r="T43" s="36" t="str">
        <f t="shared" si="13"/>
        <v>No</v>
      </c>
      <c r="U43" s="37" t="str">
        <f t="shared" si="14"/>
        <v>Yes</v>
      </c>
    </row>
    <row r="44" spans="2:21" x14ac:dyDescent="0.25">
      <c r="B44" s="19" t="s">
        <v>52</v>
      </c>
      <c r="C44" s="7" t="s">
        <v>21</v>
      </c>
      <c r="D44" s="16">
        <v>7122.55</v>
      </c>
      <c r="E44" s="16">
        <v>1780.6375</v>
      </c>
      <c r="F44" s="16">
        <v>44.265000000000008</v>
      </c>
      <c r="G44" s="16">
        <v>160.90703716254376</v>
      </c>
      <c r="H44" s="8">
        <v>43.8</v>
      </c>
      <c r="I44" s="16">
        <v>32.200000000000003</v>
      </c>
      <c r="J44" s="16">
        <v>17.059999999999999</v>
      </c>
      <c r="K44" s="16">
        <v>19.149999999999999</v>
      </c>
      <c r="L44" s="20">
        <v>19.149999999999999</v>
      </c>
      <c r="M44" s="20"/>
      <c r="N44" s="35" t="str">
        <f t="shared" si="8"/>
        <v>Yes</v>
      </c>
      <c r="O44" s="36" t="str">
        <f t="shared" si="9"/>
        <v>Yes</v>
      </c>
      <c r="P44" s="36" t="str">
        <f t="shared" si="10"/>
        <v>Yes</v>
      </c>
      <c r="Q44" s="36" t="str">
        <f t="shared" si="11"/>
        <v>Yes</v>
      </c>
      <c r="R44" s="36" t="str">
        <f t="shared" si="12"/>
        <v>No</v>
      </c>
      <c r="S44" s="36" t="str">
        <f t="shared" si="7"/>
        <v>No</v>
      </c>
      <c r="T44" s="36" t="str">
        <f t="shared" si="13"/>
        <v>No</v>
      </c>
      <c r="U44" s="37" t="str">
        <f t="shared" si="14"/>
        <v>Yes</v>
      </c>
    </row>
    <row r="45" spans="2:21" x14ac:dyDescent="0.25">
      <c r="B45" s="19" t="s">
        <v>93</v>
      </c>
      <c r="C45" s="7" t="s">
        <v>17</v>
      </c>
      <c r="D45" s="16">
        <v>7272.38</v>
      </c>
      <c r="E45" s="16">
        <v>1818.095</v>
      </c>
      <c r="F45" s="16">
        <v>51.749999999999993</v>
      </c>
      <c r="G45" s="16">
        <v>140.52908212560388</v>
      </c>
      <c r="H45" s="8">
        <v>37.5</v>
      </c>
      <c r="I45" s="16">
        <v>46.2</v>
      </c>
      <c r="J45" s="16">
        <v>19.260000000000002</v>
      </c>
      <c r="K45" s="16">
        <v>17.82</v>
      </c>
      <c r="L45" s="20">
        <v>19.260000000000002</v>
      </c>
      <c r="M45" s="20"/>
      <c r="N45" s="35" t="str">
        <f t="shared" si="8"/>
        <v>Yes</v>
      </c>
      <c r="O45" s="36" t="str">
        <f t="shared" si="9"/>
        <v>Yes</v>
      </c>
      <c r="P45" s="36" t="str">
        <f t="shared" si="10"/>
        <v>Yes</v>
      </c>
      <c r="Q45" s="36" t="str">
        <f t="shared" si="11"/>
        <v>Yes</v>
      </c>
      <c r="R45" s="36" t="str">
        <f t="shared" si="12"/>
        <v>Yes</v>
      </c>
      <c r="S45" s="36" t="str">
        <f t="shared" si="7"/>
        <v>Yes</v>
      </c>
      <c r="T45" s="36" t="str">
        <f t="shared" si="13"/>
        <v>No</v>
      </c>
      <c r="U45" s="37" t="str">
        <f t="shared" si="14"/>
        <v>Yes</v>
      </c>
    </row>
    <row r="46" spans="2:21" x14ac:dyDescent="0.25">
      <c r="B46" s="19" t="s">
        <v>67</v>
      </c>
      <c r="C46" s="7" t="s">
        <v>21</v>
      </c>
      <c r="D46" s="16">
        <v>7414.65</v>
      </c>
      <c r="E46" s="16">
        <v>1853.6624999999999</v>
      </c>
      <c r="F46" s="16">
        <v>44.265000000000001</v>
      </c>
      <c r="G46" s="16">
        <v>167.50593019315485</v>
      </c>
      <c r="H46" s="8">
        <v>43.8</v>
      </c>
      <c r="I46" s="16">
        <v>32.200000000000003</v>
      </c>
      <c r="J46" s="16">
        <v>17.25</v>
      </c>
      <c r="K46" s="16">
        <v>19.32</v>
      </c>
      <c r="L46" s="20">
        <v>19.32</v>
      </c>
      <c r="M46" s="20"/>
      <c r="N46" s="35" t="str">
        <f t="shared" si="8"/>
        <v>Yes</v>
      </c>
      <c r="O46" s="36" t="str">
        <f t="shared" si="9"/>
        <v>Yes</v>
      </c>
      <c r="P46" s="36" t="str">
        <f t="shared" si="10"/>
        <v>Yes</v>
      </c>
      <c r="Q46" s="36" t="str">
        <f t="shared" si="11"/>
        <v>Yes</v>
      </c>
      <c r="R46" s="36" t="str">
        <f t="shared" si="12"/>
        <v>No</v>
      </c>
      <c r="S46" s="36" t="str">
        <f t="shared" si="7"/>
        <v>No</v>
      </c>
      <c r="T46" s="36" t="str">
        <f t="shared" si="13"/>
        <v>No</v>
      </c>
      <c r="U46" s="37" t="str">
        <f t="shared" si="14"/>
        <v>Yes</v>
      </c>
    </row>
    <row r="47" spans="2:21" x14ac:dyDescent="0.25">
      <c r="B47" s="19" t="s">
        <v>89</v>
      </c>
      <c r="C47" s="7" t="s">
        <v>17</v>
      </c>
      <c r="D47" s="16">
        <v>5814.08</v>
      </c>
      <c r="E47" s="16">
        <v>1453.52</v>
      </c>
      <c r="F47" s="16">
        <v>40.200000000000003</v>
      </c>
      <c r="G47" s="16">
        <v>144.62885572139302</v>
      </c>
      <c r="H47" s="8">
        <v>35.5</v>
      </c>
      <c r="I47" s="16">
        <v>48.4</v>
      </c>
      <c r="J47" s="16">
        <v>19.64</v>
      </c>
      <c r="K47" s="16">
        <v>18.25</v>
      </c>
      <c r="L47" s="20">
        <v>19.64</v>
      </c>
      <c r="M47" s="20"/>
      <c r="N47" s="35" t="str">
        <f t="shared" si="8"/>
        <v>Yes</v>
      </c>
      <c r="O47" s="36" t="str">
        <f t="shared" si="9"/>
        <v>Yes</v>
      </c>
      <c r="P47" s="36" t="str">
        <f t="shared" si="10"/>
        <v>Yes</v>
      </c>
      <c r="Q47" s="36" t="str">
        <f t="shared" si="11"/>
        <v>Yes</v>
      </c>
      <c r="R47" s="36" t="str">
        <f t="shared" si="12"/>
        <v>Yes</v>
      </c>
      <c r="S47" s="36" t="str">
        <f t="shared" si="7"/>
        <v>Yes</v>
      </c>
      <c r="T47" s="36" t="str">
        <f t="shared" si="13"/>
        <v>No</v>
      </c>
      <c r="U47" s="37" t="str">
        <f t="shared" si="14"/>
        <v>Yes</v>
      </c>
    </row>
    <row r="48" spans="2:21" x14ac:dyDescent="0.25">
      <c r="B48" s="19" t="s">
        <v>51</v>
      </c>
      <c r="C48" s="7" t="s">
        <v>21</v>
      </c>
      <c r="D48" s="16">
        <v>6414.62</v>
      </c>
      <c r="E48" s="16">
        <v>1603.655</v>
      </c>
      <c r="F48" s="16">
        <v>40.44</v>
      </c>
      <c r="G48" s="16">
        <v>158.62067260138477</v>
      </c>
      <c r="H48" s="8">
        <v>48.6</v>
      </c>
      <c r="I48" s="16">
        <v>27.7</v>
      </c>
      <c r="J48" s="16">
        <v>17.62</v>
      </c>
      <c r="K48" s="16">
        <v>19.73</v>
      </c>
      <c r="L48" s="20">
        <v>19.73</v>
      </c>
      <c r="M48" s="20"/>
      <c r="N48" s="35" t="str">
        <f t="shared" si="8"/>
        <v>Yes</v>
      </c>
      <c r="O48" s="36" t="str">
        <f t="shared" si="9"/>
        <v>Yes</v>
      </c>
      <c r="P48" s="36" t="str">
        <f t="shared" si="10"/>
        <v>Yes</v>
      </c>
      <c r="Q48" s="36" t="str">
        <f t="shared" si="11"/>
        <v>Yes</v>
      </c>
      <c r="R48" s="36" t="str">
        <f t="shared" si="12"/>
        <v>No</v>
      </c>
      <c r="S48" s="36" t="str">
        <f t="shared" si="7"/>
        <v>No</v>
      </c>
      <c r="T48" s="36" t="str">
        <f t="shared" si="13"/>
        <v>No</v>
      </c>
      <c r="U48" s="37" t="str">
        <f t="shared" si="14"/>
        <v>Yes</v>
      </c>
    </row>
    <row r="49" spans="2:21" x14ac:dyDescent="0.25">
      <c r="B49" s="19" t="s">
        <v>33</v>
      </c>
      <c r="C49" s="7" t="s">
        <v>21</v>
      </c>
      <c r="D49" s="16">
        <v>1801.98</v>
      </c>
      <c r="E49" s="16">
        <v>450.495</v>
      </c>
      <c r="F49" s="16">
        <v>11.504999999999999</v>
      </c>
      <c r="G49" s="16">
        <v>156.62581486310302</v>
      </c>
      <c r="H49" s="8">
        <v>78.599999999999994</v>
      </c>
      <c r="I49" s="16">
        <v>0</v>
      </c>
      <c r="J49" s="16">
        <v>17.45</v>
      </c>
      <c r="K49" s="16">
        <v>19.82</v>
      </c>
      <c r="L49" s="20">
        <v>19.82</v>
      </c>
      <c r="M49" s="20"/>
      <c r="N49" s="35" t="str">
        <f t="shared" si="8"/>
        <v>Yes</v>
      </c>
      <c r="O49" s="36" t="str">
        <f t="shared" si="9"/>
        <v>No</v>
      </c>
      <c r="P49" s="36" t="str">
        <f t="shared" si="10"/>
        <v>Yes</v>
      </c>
      <c r="Q49" s="36" t="str">
        <f t="shared" si="11"/>
        <v>Yes</v>
      </c>
      <c r="R49" s="36" t="str">
        <f t="shared" si="12"/>
        <v>No</v>
      </c>
      <c r="S49" s="36" t="str">
        <f t="shared" si="7"/>
        <v>No</v>
      </c>
      <c r="T49" s="36" t="str">
        <f t="shared" si="13"/>
        <v>No</v>
      </c>
      <c r="U49" s="37" t="str">
        <f t="shared" si="14"/>
        <v>Yes</v>
      </c>
    </row>
    <row r="50" spans="2:21" x14ac:dyDescent="0.25">
      <c r="B50" s="19" t="s">
        <v>66</v>
      </c>
      <c r="C50" s="7" t="s">
        <v>21</v>
      </c>
      <c r="D50" s="16">
        <v>6677.68</v>
      </c>
      <c r="E50" s="16">
        <v>1669.42</v>
      </c>
      <c r="F50" s="16">
        <v>40.44</v>
      </c>
      <c r="G50" s="16">
        <v>165.1256181998022</v>
      </c>
      <c r="H50" s="8">
        <v>48.6</v>
      </c>
      <c r="I50" s="16">
        <v>27.7</v>
      </c>
      <c r="J50" s="16">
        <v>17.78</v>
      </c>
      <c r="K50" s="16">
        <v>19.920000000000002</v>
      </c>
      <c r="L50" s="20">
        <v>19.920000000000002</v>
      </c>
      <c r="M50" s="20"/>
      <c r="N50" s="35" t="str">
        <f t="shared" si="8"/>
        <v>Yes</v>
      </c>
      <c r="O50" s="36" t="str">
        <f t="shared" si="9"/>
        <v>Yes</v>
      </c>
      <c r="P50" s="36" t="str">
        <f t="shared" si="10"/>
        <v>Yes</v>
      </c>
      <c r="Q50" s="36" t="str">
        <f t="shared" si="11"/>
        <v>Yes</v>
      </c>
      <c r="R50" s="36" t="str">
        <f t="shared" si="12"/>
        <v>No</v>
      </c>
      <c r="S50" s="36" t="str">
        <f t="shared" si="7"/>
        <v>No</v>
      </c>
      <c r="T50" s="36" t="str">
        <f t="shared" si="13"/>
        <v>No</v>
      </c>
      <c r="U50" s="37" t="str">
        <f t="shared" si="14"/>
        <v>Yes</v>
      </c>
    </row>
    <row r="51" spans="2:21" x14ac:dyDescent="0.25">
      <c r="B51" s="19" t="s">
        <v>80</v>
      </c>
      <c r="C51" s="7" t="s">
        <v>17</v>
      </c>
      <c r="D51" s="16">
        <v>4511.32</v>
      </c>
      <c r="E51" s="16">
        <v>1127.83</v>
      </c>
      <c r="F51" s="16">
        <v>34.125</v>
      </c>
      <c r="G51" s="16">
        <v>132.19985347985346</v>
      </c>
      <c r="H51" s="8">
        <v>41</v>
      </c>
      <c r="I51" s="16">
        <v>42.3</v>
      </c>
      <c r="J51" s="16">
        <v>19.940000000000001</v>
      </c>
      <c r="K51" s="16">
        <v>18.57</v>
      </c>
      <c r="L51" s="20">
        <v>19.940000000000001</v>
      </c>
      <c r="M51" s="20" t="s">
        <v>178</v>
      </c>
      <c r="N51" s="35" t="str">
        <f t="shared" si="8"/>
        <v>Yes</v>
      </c>
      <c r="O51" s="36" t="str">
        <f t="shared" si="9"/>
        <v>Yes</v>
      </c>
      <c r="P51" s="36" t="str">
        <f t="shared" si="10"/>
        <v>Yes</v>
      </c>
      <c r="Q51" s="36" t="str">
        <f t="shared" si="11"/>
        <v>Yes</v>
      </c>
      <c r="R51" s="36" t="str">
        <f t="shared" si="12"/>
        <v>No</v>
      </c>
      <c r="S51" s="36" t="str">
        <f t="shared" si="7"/>
        <v>Yes</v>
      </c>
      <c r="T51" s="36" t="str">
        <f t="shared" si="13"/>
        <v>Yes</v>
      </c>
      <c r="U51" s="37" t="str">
        <f t="shared" si="14"/>
        <v>Yes</v>
      </c>
    </row>
    <row r="52" spans="2:21" x14ac:dyDescent="0.25">
      <c r="B52" s="19" t="s">
        <v>97</v>
      </c>
      <c r="C52" s="7" t="s">
        <v>5</v>
      </c>
      <c r="D52" s="16">
        <v>1724.38</v>
      </c>
      <c r="E52" s="16">
        <v>431.09500000000003</v>
      </c>
      <c r="F52" s="16">
        <v>11.557500000000001</v>
      </c>
      <c r="G52" s="16">
        <v>149.20008652390223</v>
      </c>
      <c r="H52" s="8">
        <v>78.400000000000006</v>
      </c>
      <c r="I52" s="16">
        <v>0.1</v>
      </c>
      <c r="J52" s="16">
        <v>17.64</v>
      </c>
      <c r="K52" s="16">
        <v>20.02</v>
      </c>
      <c r="L52" s="20">
        <v>20.02</v>
      </c>
      <c r="M52" s="20"/>
      <c r="N52" s="35" t="str">
        <f t="shared" si="8"/>
        <v>Yes</v>
      </c>
      <c r="O52" s="36" t="str">
        <f t="shared" si="9"/>
        <v>No</v>
      </c>
      <c r="P52" s="36" t="str">
        <f t="shared" si="10"/>
        <v>Yes</v>
      </c>
      <c r="Q52" s="36" t="str">
        <f t="shared" si="11"/>
        <v>Yes</v>
      </c>
      <c r="R52" s="36" t="str">
        <f t="shared" si="12"/>
        <v>No</v>
      </c>
      <c r="S52" s="36" t="str">
        <f t="shared" si="7"/>
        <v>No</v>
      </c>
      <c r="T52" s="36" t="str">
        <f t="shared" si="13"/>
        <v>No</v>
      </c>
      <c r="U52" s="37" t="str">
        <f t="shared" si="14"/>
        <v>Yes</v>
      </c>
    </row>
    <row r="53" spans="2:21" x14ac:dyDescent="0.25">
      <c r="B53" s="19" t="s">
        <v>35</v>
      </c>
      <c r="C53" s="7" t="s">
        <v>21</v>
      </c>
      <c r="D53" s="16">
        <v>2707.99</v>
      </c>
      <c r="E53" s="16">
        <v>676.99749999999995</v>
      </c>
      <c r="F53" s="16">
        <v>17.602499999999999</v>
      </c>
      <c r="G53" s="16">
        <v>153.84121573640107</v>
      </c>
      <c r="H53" s="8">
        <v>78.5</v>
      </c>
      <c r="I53" s="16">
        <v>0</v>
      </c>
      <c r="J53" s="16">
        <v>19.149999999999999</v>
      </c>
      <c r="K53" s="16">
        <v>20.03</v>
      </c>
      <c r="L53" s="20">
        <v>20.03</v>
      </c>
      <c r="M53" s="20"/>
      <c r="N53" s="35" t="str">
        <f t="shared" si="8"/>
        <v>Yes</v>
      </c>
      <c r="O53" s="36" t="str">
        <f t="shared" si="9"/>
        <v>Yes</v>
      </c>
      <c r="P53" s="36" t="str">
        <f t="shared" si="10"/>
        <v>Yes</v>
      </c>
      <c r="Q53" s="36" t="str">
        <f t="shared" si="11"/>
        <v>Yes</v>
      </c>
      <c r="R53" s="36" t="str">
        <f t="shared" si="12"/>
        <v>No</v>
      </c>
      <c r="S53" s="36" t="str">
        <f t="shared" si="7"/>
        <v>No</v>
      </c>
      <c r="T53" s="36" t="str">
        <f t="shared" si="13"/>
        <v>No</v>
      </c>
      <c r="U53" s="37" t="str">
        <f t="shared" si="14"/>
        <v>Yes</v>
      </c>
    </row>
    <row r="54" spans="2:21" x14ac:dyDescent="0.25">
      <c r="B54" s="19" t="s">
        <v>39</v>
      </c>
      <c r="C54" s="7" t="s">
        <v>23</v>
      </c>
      <c r="D54" s="16">
        <v>2903.94</v>
      </c>
      <c r="E54" s="16">
        <v>725.98500000000001</v>
      </c>
      <c r="F54" s="16">
        <v>23.947499999999998</v>
      </c>
      <c r="G54" s="16">
        <v>121.26276229251489</v>
      </c>
      <c r="H54" s="8">
        <v>78.5</v>
      </c>
      <c r="I54" s="16">
        <v>0</v>
      </c>
      <c r="J54" s="16">
        <v>19.329999999999998</v>
      </c>
      <c r="K54" s="16">
        <v>20.22</v>
      </c>
      <c r="L54" s="20">
        <v>20.22</v>
      </c>
      <c r="M54" s="20"/>
      <c r="N54" s="35" t="str">
        <f t="shared" si="8"/>
        <v>Yes</v>
      </c>
      <c r="O54" s="36" t="str">
        <f t="shared" si="9"/>
        <v>Yes</v>
      </c>
      <c r="P54" s="36" t="str">
        <f t="shared" si="10"/>
        <v>Yes</v>
      </c>
      <c r="Q54" s="36" t="str">
        <f t="shared" si="11"/>
        <v>No</v>
      </c>
      <c r="R54" s="36" t="str">
        <f t="shared" si="12"/>
        <v>No</v>
      </c>
      <c r="S54" s="36" t="str">
        <f t="shared" si="7"/>
        <v>No</v>
      </c>
      <c r="T54" s="36" t="str">
        <f t="shared" si="13"/>
        <v>No</v>
      </c>
      <c r="U54" s="37" t="str">
        <f t="shared" si="14"/>
        <v>Yes</v>
      </c>
    </row>
    <row r="55" spans="2:21" x14ac:dyDescent="0.25">
      <c r="B55" s="19" t="s">
        <v>91</v>
      </c>
      <c r="C55" s="7" t="s">
        <v>17</v>
      </c>
      <c r="D55" s="16">
        <v>5035.54</v>
      </c>
      <c r="E55" s="16">
        <v>1258.885</v>
      </c>
      <c r="F55" s="16">
        <v>34.125</v>
      </c>
      <c r="G55" s="16">
        <v>147.56161172161171</v>
      </c>
      <c r="H55" s="8">
        <v>41</v>
      </c>
      <c r="I55" s="16">
        <v>42.3</v>
      </c>
      <c r="J55" s="16">
        <v>20.309999999999999</v>
      </c>
      <c r="K55" s="16">
        <v>18.940000000000001</v>
      </c>
      <c r="L55" s="20">
        <v>20.309999999999999</v>
      </c>
      <c r="M55" s="20"/>
      <c r="N55" s="35" t="str">
        <f t="shared" si="8"/>
        <v>Yes</v>
      </c>
      <c r="O55" s="36" t="str">
        <f t="shared" si="9"/>
        <v>Yes</v>
      </c>
      <c r="P55" s="36" t="str">
        <f t="shared" si="10"/>
        <v>Yes</v>
      </c>
      <c r="Q55" s="36" t="str">
        <f t="shared" si="11"/>
        <v>Yes</v>
      </c>
      <c r="R55" s="36" t="str">
        <f t="shared" si="12"/>
        <v>No</v>
      </c>
      <c r="S55" s="36" t="str">
        <f t="shared" si="7"/>
        <v>Yes</v>
      </c>
      <c r="T55" s="36" t="str">
        <f t="shared" si="13"/>
        <v>Yes</v>
      </c>
      <c r="U55" s="37" t="str">
        <f t="shared" si="14"/>
        <v>Yes</v>
      </c>
    </row>
    <row r="56" spans="2:21" x14ac:dyDescent="0.25">
      <c r="B56" s="19" t="s">
        <v>37</v>
      </c>
      <c r="C56" s="7" t="s">
        <v>21</v>
      </c>
      <c r="D56" s="16">
        <v>3571.87</v>
      </c>
      <c r="E56" s="16">
        <v>892.96749999999997</v>
      </c>
      <c r="F56" s="16">
        <v>23.947499999999998</v>
      </c>
      <c r="G56" s="16">
        <v>149.15419146048649</v>
      </c>
      <c r="H56" s="8">
        <v>78.5</v>
      </c>
      <c r="I56" s="16">
        <v>0</v>
      </c>
      <c r="J56" s="16">
        <v>20.04</v>
      </c>
      <c r="K56" s="16">
        <v>20.92</v>
      </c>
      <c r="L56" s="20">
        <v>20.92</v>
      </c>
      <c r="M56" s="20"/>
      <c r="N56" s="35" t="str">
        <f t="shared" si="8"/>
        <v>Yes</v>
      </c>
      <c r="O56" s="36" t="str">
        <f t="shared" si="9"/>
        <v>Yes</v>
      </c>
      <c r="P56" s="36" t="str">
        <f t="shared" si="10"/>
        <v>Yes</v>
      </c>
      <c r="Q56" s="36" t="str">
        <f t="shared" si="11"/>
        <v>Yes</v>
      </c>
      <c r="R56" s="36" t="str">
        <f t="shared" si="12"/>
        <v>No</v>
      </c>
      <c r="S56" s="36" t="str">
        <f t="shared" si="7"/>
        <v>No</v>
      </c>
      <c r="T56" s="36" t="str">
        <f t="shared" si="13"/>
        <v>No</v>
      </c>
      <c r="U56" s="37" t="str">
        <f t="shared" si="14"/>
        <v>Yes</v>
      </c>
    </row>
    <row r="57" spans="2:21" x14ac:dyDescent="0.25">
      <c r="B57" s="19" t="s">
        <v>81</v>
      </c>
      <c r="C57" s="7" t="s">
        <v>17</v>
      </c>
      <c r="D57" s="16">
        <v>5835.3</v>
      </c>
      <c r="E57" s="16">
        <v>1458.825</v>
      </c>
      <c r="F57" s="16">
        <v>34.125</v>
      </c>
      <c r="G57" s="16">
        <v>170.9978021978022</v>
      </c>
      <c r="H57" s="8">
        <v>42.2</v>
      </c>
      <c r="I57" s="16">
        <v>40.799999999999997</v>
      </c>
      <c r="J57" s="16">
        <v>21.05</v>
      </c>
      <c r="K57" s="16">
        <v>19.64</v>
      </c>
      <c r="L57" s="20">
        <v>21.05</v>
      </c>
      <c r="M57" s="20"/>
      <c r="N57" s="35" t="str">
        <f t="shared" si="8"/>
        <v>Yes</v>
      </c>
      <c r="O57" s="36" t="str">
        <f t="shared" si="9"/>
        <v>Yes</v>
      </c>
      <c r="P57" s="36" t="str">
        <f t="shared" si="10"/>
        <v>Yes</v>
      </c>
      <c r="Q57" s="36" t="str">
        <f t="shared" si="11"/>
        <v>Yes</v>
      </c>
      <c r="R57" s="36" t="str">
        <f t="shared" si="12"/>
        <v>No</v>
      </c>
      <c r="S57" s="36" t="str">
        <f t="shared" si="7"/>
        <v>Yes</v>
      </c>
      <c r="T57" s="36" t="str">
        <f t="shared" si="13"/>
        <v>Yes</v>
      </c>
      <c r="U57" s="37" t="str">
        <f t="shared" si="14"/>
        <v>Yes</v>
      </c>
    </row>
    <row r="58" spans="2:21" x14ac:dyDescent="0.25">
      <c r="B58" s="19" t="s">
        <v>92</v>
      </c>
      <c r="C58" s="7" t="s">
        <v>17</v>
      </c>
      <c r="D58" s="16">
        <v>6661.67</v>
      </c>
      <c r="E58" s="16">
        <v>1665.4175</v>
      </c>
      <c r="F58" s="16">
        <v>46.65</v>
      </c>
      <c r="G58" s="16">
        <v>142.8010718113612</v>
      </c>
      <c r="H58" s="8">
        <v>41</v>
      </c>
      <c r="I58" s="16">
        <v>42.3</v>
      </c>
      <c r="J58" s="16">
        <v>21.35</v>
      </c>
      <c r="K58" s="16">
        <v>19.920000000000002</v>
      </c>
      <c r="L58" s="20">
        <v>21.35</v>
      </c>
      <c r="M58" s="20" t="s">
        <v>164</v>
      </c>
      <c r="N58" s="35" t="str">
        <f t="shared" si="8"/>
        <v>Yes</v>
      </c>
      <c r="O58" s="36" t="str">
        <f t="shared" si="9"/>
        <v>Yes</v>
      </c>
      <c r="P58" s="36" t="str">
        <f t="shared" si="10"/>
        <v>Yes</v>
      </c>
      <c r="Q58" s="36" t="str">
        <f t="shared" si="11"/>
        <v>Yes</v>
      </c>
      <c r="R58" s="36" t="str">
        <f t="shared" si="12"/>
        <v>No</v>
      </c>
      <c r="S58" s="36" t="str">
        <f t="shared" si="7"/>
        <v>Yes</v>
      </c>
      <c r="T58" s="36" t="str">
        <f t="shared" si="13"/>
        <v>Yes</v>
      </c>
      <c r="U58" s="37" t="str">
        <f t="shared" si="14"/>
        <v>Yes</v>
      </c>
    </row>
    <row r="59" spans="2:21" x14ac:dyDescent="0.25">
      <c r="B59" s="19" t="s">
        <v>94</v>
      </c>
      <c r="C59" s="7" t="s">
        <v>17</v>
      </c>
      <c r="D59" s="16">
        <v>5371.99</v>
      </c>
      <c r="E59" s="16">
        <v>1342.9974999999999</v>
      </c>
      <c r="F59" s="16">
        <v>36.525000000000006</v>
      </c>
      <c r="G59" s="16">
        <v>147.07707049965774</v>
      </c>
      <c r="H59" s="8">
        <v>50.8</v>
      </c>
      <c r="I59" s="16">
        <v>31.1</v>
      </c>
      <c r="J59" s="16">
        <v>22.31</v>
      </c>
      <c r="K59" s="16">
        <v>20.93</v>
      </c>
      <c r="L59" s="20">
        <v>22.31</v>
      </c>
      <c r="M59" s="20"/>
      <c r="N59" s="35" t="str">
        <f t="shared" si="8"/>
        <v>Yes</v>
      </c>
      <c r="O59" s="36" t="str">
        <f t="shared" si="9"/>
        <v>Yes</v>
      </c>
      <c r="P59" s="36" t="str">
        <f t="shared" si="10"/>
        <v>Yes</v>
      </c>
      <c r="Q59" s="36" t="str">
        <f t="shared" si="11"/>
        <v>Yes</v>
      </c>
      <c r="R59" s="36" t="str">
        <f t="shared" si="12"/>
        <v>No</v>
      </c>
      <c r="S59" s="36" t="str">
        <f t="shared" si="7"/>
        <v>No</v>
      </c>
      <c r="T59" s="36" t="str">
        <f t="shared" si="13"/>
        <v>No</v>
      </c>
      <c r="U59" s="37" t="str">
        <f t="shared" si="14"/>
        <v>No</v>
      </c>
    </row>
    <row r="60" spans="2:21" x14ac:dyDescent="0.25">
      <c r="B60" s="19" t="s">
        <v>82</v>
      </c>
      <c r="C60" s="7" t="s">
        <v>17</v>
      </c>
      <c r="D60" s="16">
        <v>7187.18</v>
      </c>
      <c r="E60" s="16">
        <v>1796.7950000000001</v>
      </c>
      <c r="F60" s="16">
        <v>50.699999999999996</v>
      </c>
      <c r="G60" s="16">
        <v>141.75897435897437</v>
      </c>
      <c r="H60" s="8">
        <v>43.6</v>
      </c>
      <c r="I60" s="16">
        <v>39.200000000000003</v>
      </c>
      <c r="J60" s="16">
        <v>22.41</v>
      </c>
      <c r="K60" s="16">
        <v>22.38</v>
      </c>
      <c r="L60" s="20">
        <v>22.41</v>
      </c>
      <c r="M60" s="20"/>
      <c r="N60" s="35" t="str">
        <f t="shared" si="8"/>
        <v>Yes</v>
      </c>
      <c r="O60" s="36" t="str">
        <f t="shared" si="9"/>
        <v>Yes</v>
      </c>
      <c r="P60" s="36" t="str">
        <f t="shared" si="10"/>
        <v>Yes</v>
      </c>
      <c r="Q60" s="36" t="str">
        <f t="shared" si="11"/>
        <v>Yes</v>
      </c>
      <c r="R60" s="36" t="str">
        <f t="shared" si="12"/>
        <v>No</v>
      </c>
      <c r="S60" s="36" t="str">
        <f t="shared" si="7"/>
        <v>Yes</v>
      </c>
      <c r="T60" s="36" t="str">
        <f t="shared" si="13"/>
        <v>Yes</v>
      </c>
      <c r="U60" s="37" t="str">
        <f t="shared" si="14"/>
        <v>No</v>
      </c>
    </row>
    <row r="61" spans="2:21" x14ac:dyDescent="0.25">
      <c r="B61" s="19" t="s">
        <v>100</v>
      </c>
      <c r="C61" s="7" t="s">
        <v>5</v>
      </c>
      <c r="D61" s="16">
        <v>3396.64</v>
      </c>
      <c r="E61" s="16">
        <v>849.16</v>
      </c>
      <c r="F61" s="16">
        <v>23.94</v>
      </c>
      <c r="G61" s="16">
        <v>141.8813700918964</v>
      </c>
      <c r="H61" s="8">
        <v>78.400000000000006</v>
      </c>
      <c r="I61" s="16">
        <v>0.1</v>
      </c>
      <c r="J61" s="16">
        <v>20.16</v>
      </c>
      <c r="K61" s="16">
        <v>22.42</v>
      </c>
      <c r="L61" s="20">
        <v>22.42</v>
      </c>
      <c r="M61" s="20"/>
      <c r="N61" s="35" t="str">
        <f t="shared" si="8"/>
        <v>Yes</v>
      </c>
      <c r="O61" s="36" t="str">
        <f t="shared" si="9"/>
        <v>Yes</v>
      </c>
      <c r="P61" s="36" t="str">
        <f t="shared" si="10"/>
        <v>Yes</v>
      </c>
      <c r="Q61" s="36" t="str">
        <f t="shared" si="11"/>
        <v>Yes</v>
      </c>
      <c r="R61" s="36" t="str">
        <f t="shared" si="12"/>
        <v>No</v>
      </c>
      <c r="S61" s="36" t="str">
        <f t="shared" si="7"/>
        <v>No</v>
      </c>
      <c r="T61" s="36" t="str">
        <f t="shared" si="13"/>
        <v>No</v>
      </c>
      <c r="U61" s="37" t="str">
        <f t="shared" si="14"/>
        <v>No</v>
      </c>
    </row>
    <row r="62" spans="2:21" x14ac:dyDescent="0.25">
      <c r="B62" s="19" t="s">
        <v>96</v>
      </c>
      <c r="C62" s="7" t="s">
        <v>5</v>
      </c>
      <c r="D62" s="16">
        <v>3848.33</v>
      </c>
      <c r="E62" s="16">
        <v>962.08249999999998</v>
      </c>
      <c r="F62" s="16">
        <v>27.907499999999999</v>
      </c>
      <c r="G62" s="16">
        <v>137.89590611842695</v>
      </c>
      <c r="H62" s="8">
        <v>78.400000000000006</v>
      </c>
      <c r="I62" s="16">
        <v>0.1</v>
      </c>
      <c r="J62" s="16">
        <v>20.32</v>
      </c>
      <c r="K62" s="16">
        <v>22.44</v>
      </c>
      <c r="L62" s="20">
        <v>22.44</v>
      </c>
      <c r="M62" s="20"/>
      <c r="N62" s="35" t="str">
        <f t="shared" si="8"/>
        <v>Yes</v>
      </c>
      <c r="O62" s="36" t="str">
        <f t="shared" si="9"/>
        <v>Yes</v>
      </c>
      <c r="P62" s="36" t="str">
        <f t="shared" si="10"/>
        <v>Yes</v>
      </c>
      <c r="Q62" s="36" t="str">
        <f t="shared" si="11"/>
        <v>Yes</v>
      </c>
      <c r="R62" s="36" t="str">
        <f t="shared" si="12"/>
        <v>No</v>
      </c>
      <c r="S62" s="36" t="str">
        <f t="shared" si="7"/>
        <v>No</v>
      </c>
      <c r="T62" s="36" t="str">
        <f t="shared" si="13"/>
        <v>No</v>
      </c>
      <c r="U62" s="37" t="str">
        <f t="shared" si="14"/>
        <v>No</v>
      </c>
    </row>
    <row r="63" spans="2:21" x14ac:dyDescent="0.25">
      <c r="B63" s="19" t="s">
        <v>32</v>
      </c>
      <c r="C63" s="7" t="s">
        <v>21</v>
      </c>
      <c r="D63" s="16">
        <v>4103.8500000000004</v>
      </c>
      <c r="E63" s="16">
        <v>1025.9625000000001</v>
      </c>
      <c r="F63" s="16">
        <v>27.997500000000002</v>
      </c>
      <c r="G63" s="16">
        <v>146.57915885346907</v>
      </c>
      <c r="H63" s="8">
        <v>78.099999999999994</v>
      </c>
      <c r="I63" s="16">
        <v>0</v>
      </c>
      <c r="J63" s="16">
        <v>20.63</v>
      </c>
      <c r="K63" s="16">
        <v>22.71</v>
      </c>
      <c r="L63" s="20">
        <v>22.71</v>
      </c>
      <c r="M63" s="20"/>
      <c r="N63" s="35" t="str">
        <f t="shared" si="8"/>
        <v>Yes</v>
      </c>
      <c r="O63" s="36" t="str">
        <f t="shared" si="9"/>
        <v>Yes</v>
      </c>
      <c r="P63" s="36" t="str">
        <f t="shared" si="10"/>
        <v>Yes</v>
      </c>
      <c r="Q63" s="36" t="str">
        <f t="shared" si="11"/>
        <v>Yes</v>
      </c>
      <c r="R63" s="36" t="str">
        <f t="shared" si="12"/>
        <v>No</v>
      </c>
      <c r="S63" s="36" t="str">
        <f t="shared" si="7"/>
        <v>No</v>
      </c>
      <c r="T63" s="36" t="str">
        <f t="shared" si="13"/>
        <v>No</v>
      </c>
      <c r="U63" s="37" t="str">
        <f t="shared" si="14"/>
        <v>No</v>
      </c>
    </row>
    <row r="64" spans="2:21" x14ac:dyDescent="0.25">
      <c r="B64" s="19" t="s">
        <v>84</v>
      </c>
      <c r="C64" s="7" t="s">
        <v>17</v>
      </c>
      <c r="D64" s="16">
        <v>6408.63</v>
      </c>
      <c r="E64" s="16">
        <v>1602.1575</v>
      </c>
      <c r="F64" s="16">
        <v>44.625000000000007</v>
      </c>
      <c r="G64" s="16">
        <v>143.610756302521</v>
      </c>
      <c r="H64" s="8">
        <v>48.9</v>
      </c>
      <c r="I64" s="16">
        <v>33.200000000000003</v>
      </c>
      <c r="J64" s="16">
        <v>23.04</v>
      </c>
      <c r="K64" s="16">
        <v>22.98</v>
      </c>
      <c r="L64" s="20">
        <v>23.04</v>
      </c>
      <c r="M64" s="20"/>
      <c r="N64" s="35" t="str">
        <f t="shared" si="8"/>
        <v>Yes</v>
      </c>
      <c r="O64" s="36" t="str">
        <f t="shared" si="9"/>
        <v>Yes</v>
      </c>
      <c r="P64" s="36" t="str">
        <f t="shared" si="10"/>
        <v>Yes</v>
      </c>
      <c r="Q64" s="36" t="str">
        <f t="shared" si="11"/>
        <v>Yes</v>
      </c>
      <c r="R64" s="36" t="str">
        <f t="shared" si="12"/>
        <v>No</v>
      </c>
      <c r="S64" s="36" t="str">
        <f t="shared" si="7"/>
        <v>No</v>
      </c>
      <c r="T64" s="36" t="str">
        <f t="shared" si="13"/>
        <v>No</v>
      </c>
      <c r="U64" s="37" t="str">
        <f t="shared" si="14"/>
        <v>No</v>
      </c>
    </row>
    <row r="65" spans="2:21" x14ac:dyDescent="0.25">
      <c r="B65" s="19" t="s">
        <v>95</v>
      </c>
      <c r="C65" s="7" t="s">
        <v>17</v>
      </c>
      <c r="D65" s="16">
        <v>4915.32</v>
      </c>
      <c r="E65" s="16">
        <v>1228.83</v>
      </c>
      <c r="F65" s="16">
        <v>40.575000000000003</v>
      </c>
      <c r="G65" s="16">
        <v>121.1415896487985</v>
      </c>
      <c r="H65" s="8">
        <v>58.3</v>
      </c>
      <c r="I65" s="16">
        <v>22.7</v>
      </c>
      <c r="J65" s="16">
        <v>23.36</v>
      </c>
      <c r="K65" s="16">
        <v>21.95</v>
      </c>
      <c r="L65" s="20">
        <v>23.36</v>
      </c>
      <c r="M65" s="20"/>
      <c r="N65" s="35" t="str">
        <f t="shared" si="8"/>
        <v>Yes</v>
      </c>
      <c r="O65" s="36" t="str">
        <f t="shared" si="9"/>
        <v>Yes</v>
      </c>
      <c r="P65" s="36" t="str">
        <f t="shared" si="10"/>
        <v>Yes</v>
      </c>
      <c r="Q65" s="36" t="str">
        <f t="shared" si="11"/>
        <v>No</v>
      </c>
      <c r="R65" s="36" t="str">
        <f t="shared" si="12"/>
        <v>No</v>
      </c>
      <c r="S65" s="36" t="str">
        <f t="shared" si="7"/>
        <v>No</v>
      </c>
      <c r="T65" s="36" t="str">
        <f t="shared" si="13"/>
        <v>No</v>
      </c>
      <c r="U65" s="37" t="str">
        <f t="shared" si="14"/>
        <v>No</v>
      </c>
    </row>
    <row r="66" spans="2:21" x14ac:dyDescent="0.25">
      <c r="B66" s="19" t="s">
        <v>83</v>
      </c>
      <c r="C66" s="7" t="s">
        <v>17</v>
      </c>
      <c r="D66" s="16">
        <v>5897.5</v>
      </c>
      <c r="E66" s="16">
        <v>1474.375</v>
      </c>
      <c r="F66" s="16">
        <v>40.575000000000003</v>
      </c>
      <c r="G66" s="16">
        <v>145.34812076401724</v>
      </c>
      <c r="H66" s="8">
        <v>53.2</v>
      </c>
      <c r="I66" s="16">
        <v>28.3</v>
      </c>
      <c r="J66" s="16">
        <v>23.46</v>
      </c>
      <c r="K66" s="16">
        <v>23.33</v>
      </c>
      <c r="L66" s="20">
        <v>23.46</v>
      </c>
      <c r="M66" s="20"/>
      <c r="N66" s="35" t="str">
        <f t="shared" si="8"/>
        <v>Yes</v>
      </c>
      <c r="O66" s="36" t="str">
        <f t="shared" si="9"/>
        <v>Yes</v>
      </c>
      <c r="P66" s="36" t="str">
        <f t="shared" si="10"/>
        <v>Yes</v>
      </c>
      <c r="Q66" s="36" t="str">
        <f t="shared" si="11"/>
        <v>Yes</v>
      </c>
      <c r="R66" s="36" t="str">
        <f t="shared" si="12"/>
        <v>No</v>
      </c>
      <c r="S66" s="36" t="str">
        <f t="shared" si="7"/>
        <v>No</v>
      </c>
      <c r="T66" s="36" t="str">
        <f t="shared" si="13"/>
        <v>No</v>
      </c>
      <c r="U66" s="37" t="str">
        <f t="shared" si="14"/>
        <v>No</v>
      </c>
    </row>
    <row r="67" spans="2:21" x14ac:dyDescent="0.25">
      <c r="B67" s="19" t="s">
        <v>42</v>
      </c>
      <c r="C67" s="7" t="s">
        <v>21</v>
      </c>
      <c r="D67" s="16">
        <v>5068.6499999999996</v>
      </c>
      <c r="E67" s="16">
        <v>1267.1624999999999</v>
      </c>
      <c r="F67" s="16">
        <v>26.22</v>
      </c>
      <c r="G67" s="16">
        <v>193.31235697940502</v>
      </c>
      <c r="H67" s="8">
        <v>0</v>
      </c>
      <c r="I67" s="16">
        <v>72.8</v>
      </c>
      <c r="J67" s="16" t="e">
        <v>#N/A</v>
      </c>
      <c r="K67" s="16" t="e">
        <v>#N/A</v>
      </c>
      <c r="L67" s="20" t="e">
        <v>#N/A</v>
      </c>
      <c r="M67" s="20"/>
      <c r="N67" s="35" t="str">
        <f t="shared" si="8"/>
        <v>Yes</v>
      </c>
      <c r="O67" s="36" t="str">
        <f t="shared" si="9"/>
        <v>Yes</v>
      </c>
      <c r="P67" s="36" t="str">
        <f t="shared" si="10"/>
        <v>Yes</v>
      </c>
      <c r="Q67" s="36" t="str">
        <f t="shared" si="11"/>
        <v>Yes</v>
      </c>
      <c r="R67" s="36" t="str">
        <f t="shared" si="12"/>
        <v>Yes</v>
      </c>
      <c r="S67" s="36" t="str">
        <f t="shared" si="7"/>
        <v>Yes</v>
      </c>
      <c r="T67" s="36" t="str">
        <f t="shared" si="13"/>
        <v>No</v>
      </c>
      <c r="U67" s="37" t="str">
        <f t="shared" si="14"/>
        <v>Yes</v>
      </c>
    </row>
    <row r="68" spans="2:21" x14ac:dyDescent="0.25">
      <c r="B68" s="19" t="s">
        <v>46</v>
      </c>
      <c r="C68" s="7" t="s">
        <v>21</v>
      </c>
      <c r="D68" s="16">
        <v>3308.71</v>
      </c>
      <c r="E68" s="16">
        <v>827.17750000000001</v>
      </c>
      <c r="F68" s="16">
        <v>16.267500000000002</v>
      </c>
      <c r="G68" s="16">
        <v>203.39388351006608</v>
      </c>
      <c r="H68" s="8">
        <v>0</v>
      </c>
      <c r="I68" s="16">
        <v>72.900000000000006</v>
      </c>
      <c r="J68" s="16" t="e">
        <v>#N/A</v>
      </c>
      <c r="K68" s="16" t="e">
        <v>#N/A</v>
      </c>
      <c r="L68" s="20" t="e">
        <v>#N/A</v>
      </c>
      <c r="M68" s="20"/>
      <c r="N68" s="35" t="str">
        <f t="shared" si="8"/>
        <v>Yes</v>
      </c>
      <c r="O68" s="36" t="str">
        <f t="shared" si="9"/>
        <v>Yes</v>
      </c>
      <c r="P68" s="36" t="str">
        <f t="shared" si="10"/>
        <v>Yes</v>
      </c>
      <c r="Q68" s="36" t="str">
        <f t="shared" si="11"/>
        <v>Yes</v>
      </c>
      <c r="R68" s="36" t="str">
        <f t="shared" si="12"/>
        <v>Yes</v>
      </c>
      <c r="S68" s="36" t="str">
        <f t="shared" si="7"/>
        <v>Yes</v>
      </c>
      <c r="T68" s="36" t="str">
        <f t="shared" si="13"/>
        <v>No</v>
      </c>
      <c r="U68" s="37" t="str">
        <f t="shared" si="14"/>
        <v>Yes</v>
      </c>
    </row>
    <row r="69" spans="2:21" x14ac:dyDescent="0.25">
      <c r="B69" s="19" t="s">
        <v>44</v>
      </c>
      <c r="C69" s="7" t="s">
        <v>21</v>
      </c>
      <c r="D69" s="16">
        <v>2573.71</v>
      </c>
      <c r="E69" s="16">
        <v>643.42750000000001</v>
      </c>
      <c r="F69" s="16">
        <v>12.442499999999999</v>
      </c>
      <c r="G69" s="16">
        <v>206.84830219007435</v>
      </c>
      <c r="H69" s="8">
        <v>0</v>
      </c>
      <c r="I69" s="16">
        <v>72.900000000000006</v>
      </c>
      <c r="J69" s="16" t="e">
        <v>#N/A</v>
      </c>
      <c r="K69" s="16" t="e">
        <v>#N/A</v>
      </c>
      <c r="L69" s="20" t="e">
        <v>#N/A</v>
      </c>
      <c r="M69" s="20"/>
      <c r="N69" s="35" t="str">
        <f t="shared" si="8"/>
        <v>Yes</v>
      </c>
      <c r="O69" s="36" t="str">
        <f t="shared" si="9"/>
        <v>Yes</v>
      </c>
      <c r="P69" s="36" t="str">
        <f t="shared" si="10"/>
        <v>Yes</v>
      </c>
      <c r="Q69" s="36" t="str">
        <f t="shared" si="11"/>
        <v>Yes</v>
      </c>
      <c r="R69" s="36" t="str">
        <f t="shared" si="12"/>
        <v>Yes</v>
      </c>
      <c r="S69" s="36" t="str">
        <f t="shared" si="7"/>
        <v>Yes</v>
      </c>
      <c r="T69" s="36" t="str">
        <f t="shared" si="13"/>
        <v>No</v>
      </c>
      <c r="U69" s="37" t="str">
        <f t="shared" si="14"/>
        <v>Yes</v>
      </c>
    </row>
    <row r="70" spans="2:21" x14ac:dyDescent="0.25">
      <c r="B70" s="19" t="s">
        <v>40</v>
      </c>
      <c r="C70" s="7" t="s">
        <v>21</v>
      </c>
      <c r="D70" s="16">
        <v>4337.8500000000004</v>
      </c>
      <c r="E70" s="16">
        <v>1084.4625000000001</v>
      </c>
      <c r="F70" s="16">
        <v>21.96</v>
      </c>
      <c r="G70" s="16">
        <v>197.5341530054645</v>
      </c>
      <c r="H70" s="8">
        <v>0</v>
      </c>
      <c r="I70" s="16">
        <v>73</v>
      </c>
      <c r="J70" s="16" t="e">
        <v>#N/A</v>
      </c>
      <c r="K70" s="16" t="e">
        <v>#N/A</v>
      </c>
      <c r="L70" s="20" t="e">
        <v>#N/A</v>
      </c>
      <c r="M70" s="20"/>
      <c r="N70" s="35" t="str">
        <f t="shared" si="8"/>
        <v>Yes</v>
      </c>
      <c r="O70" s="36" t="str">
        <f t="shared" si="9"/>
        <v>Yes</v>
      </c>
      <c r="P70" s="36" t="str">
        <f t="shared" si="10"/>
        <v>Yes</v>
      </c>
      <c r="Q70" s="36" t="str">
        <f t="shared" si="11"/>
        <v>Yes</v>
      </c>
      <c r="R70" s="36" t="str">
        <f t="shared" si="12"/>
        <v>Yes</v>
      </c>
      <c r="S70" s="36" t="str">
        <f t="shared" si="7"/>
        <v>Yes</v>
      </c>
      <c r="T70" s="36" t="str">
        <f t="shared" si="13"/>
        <v>No</v>
      </c>
      <c r="U70" s="37" t="str">
        <f t="shared" si="14"/>
        <v>Yes</v>
      </c>
    </row>
    <row r="71" spans="2:21" x14ac:dyDescent="0.25">
      <c r="B71" s="19" t="s">
        <v>45</v>
      </c>
      <c r="C71" s="7" t="s">
        <v>17</v>
      </c>
      <c r="D71" s="16">
        <v>2069.4299999999998</v>
      </c>
      <c r="E71" s="16">
        <v>517.35749999999996</v>
      </c>
      <c r="F71" s="16">
        <v>12.66</v>
      </c>
      <c r="G71" s="16">
        <v>163.46208530805686</v>
      </c>
      <c r="H71" s="8">
        <v>0</v>
      </c>
      <c r="I71" s="16">
        <v>88</v>
      </c>
      <c r="J71" s="16" t="e">
        <v>#N/A</v>
      </c>
      <c r="K71" s="16" t="e">
        <v>#N/A</v>
      </c>
      <c r="L71" s="20" t="e">
        <v>#N/A</v>
      </c>
      <c r="M71" s="20"/>
      <c r="N71" s="35" t="str">
        <f t="shared" si="8"/>
        <v>Yes</v>
      </c>
      <c r="O71" s="36" t="str">
        <f t="shared" si="9"/>
        <v>Yes</v>
      </c>
      <c r="P71" s="36" t="str">
        <f t="shared" si="10"/>
        <v>Yes</v>
      </c>
      <c r="Q71" s="36" t="str">
        <f t="shared" si="11"/>
        <v>Yes</v>
      </c>
      <c r="R71" s="36" t="str">
        <f t="shared" si="12"/>
        <v>Yes</v>
      </c>
      <c r="S71" s="36" t="str">
        <f t="shared" si="7"/>
        <v>Yes</v>
      </c>
      <c r="T71" s="36" t="str">
        <f t="shared" si="13"/>
        <v>No</v>
      </c>
      <c r="U71" s="37" t="str">
        <f t="shared" si="14"/>
        <v>Yes</v>
      </c>
    </row>
    <row r="72" spans="2:21" x14ac:dyDescent="0.25">
      <c r="B72" s="19" t="s">
        <v>41</v>
      </c>
      <c r="C72" s="7" t="s">
        <v>17</v>
      </c>
      <c r="D72" s="16">
        <v>3147.15</v>
      </c>
      <c r="E72" s="16">
        <v>786.78750000000002</v>
      </c>
      <c r="F72" s="16">
        <v>22.5825</v>
      </c>
      <c r="G72" s="16">
        <v>139.3623380936566</v>
      </c>
      <c r="H72" s="8">
        <v>0</v>
      </c>
      <c r="I72" s="16">
        <v>88.3</v>
      </c>
      <c r="J72" s="16" t="e">
        <v>#N/A</v>
      </c>
      <c r="K72" s="16" t="e">
        <v>#N/A</v>
      </c>
      <c r="L72" s="20" t="e">
        <v>#N/A</v>
      </c>
      <c r="M72" s="20"/>
      <c r="N72" s="35" t="str">
        <f t="shared" si="8"/>
        <v>Yes</v>
      </c>
      <c r="O72" s="36" t="str">
        <f t="shared" si="9"/>
        <v>Yes</v>
      </c>
      <c r="P72" s="36" t="str">
        <f t="shared" si="10"/>
        <v>Yes</v>
      </c>
      <c r="Q72" s="36" t="str">
        <f t="shared" si="11"/>
        <v>Yes</v>
      </c>
      <c r="R72" s="36" t="str">
        <f t="shared" si="12"/>
        <v>Yes</v>
      </c>
      <c r="S72" s="36" t="str">
        <f t="shared" ref="S72:S75" si="15">IF(I72&gt;35,"Yes","No")</f>
        <v>Yes</v>
      </c>
      <c r="T72" s="36" t="str">
        <f t="shared" si="13"/>
        <v>No</v>
      </c>
      <c r="U72" s="37" t="str">
        <f t="shared" si="14"/>
        <v>Yes</v>
      </c>
    </row>
    <row r="73" spans="2:21" x14ac:dyDescent="0.25">
      <c r="B73" s="19" t="s">
        <v>47</v>
      </c>
      <c r="C73" s="7" t="s">
        <v>17</v>
      </c>
      <c r="D73" s="16">
        <v>2563.63</v>
      </c>
      <c r="E73" s="16">
        <v>640.90750000000003</v>
      </c>
      <c r="F73" s="16">
        <v>16.544999999999998</v>
      </c>
      <c r="G73" s="16">
        <v>154.94892716832882</v>
      </c>
      <c r="H73" s="8">
        <v>0</v>
      </c>
      <c r="I73" s="16">
        <v>88.3</v>
      </c>
      <c r="J73" s="16" t="e">
        <v>#N/A</v>
      </c>
      <c r="K73" s="16" t="e">
        <v>#N/A</v>
      </c>
      <c r="L73" s="20" t="e">
        <v>#N/A</v>
      </c>
      <c r="M73" s="20"/>
      <c r="N73" s="35" t="str">
        <f t="shared" si="8"/>
        <v>Yes</v>
      </c>
      <c r="O73" s="36" t="str">
        <f t="shared" si="9"/>
        <v>Yes</v>
      </c>
      <c r="P73" s="36" t="str">
        <f t="shared" si="10"/>
        <v>Yes</v>
      </c>
      <c r="Q73" s="36" t="str">
        <f t="shared" si="11"/>
        <v>Yes</v>
      </c>
      <c r="R73" s="36" t="str">
        <f t="shared" si="12"/>
        <v>Yes</v>
      </c>
      <c r="S73" s="36" t="str">
        <f t="shared" si="15"/>
        <v>Yes</v>
      </c>
      <c r="T73" s="36" t="str">
        <f t="shared" si="13"/>
        <v>No</v>
      </c>
      <c r="U73" s="37" t="str">
        <f t="shared" si="14"/>
        <v>Yes</v>
      </c>
    </row>
    <row r="74" spans="2:21" x14ac:dyDescent="0.25">
      <c r="B74" s="19" t="s">
        <v>48</v>
      </c>
      <c r="C74" s="7" t="s">
        <v>17</v>
      </c>
      <c r="D74" s="16">
        <v>2586.94</v>
      </c>
      <c r="E74" s="16">
        <v>646.73500000000001</v>
      </c>
      <c r="F74" s="16">
        <v>16.544999999999998</v>
      </c>
      <c r="G74" s="16">
        <v>156.35781202780299</v>
      </c>
      <c r="H74" s="8">
        <v>0</v>
      </c>
      <c r="I74" s="16">
        <v>88.3</v>
      </c>
      <c r="J74" s="16" t="e">
        <v>#N/A</v>
      </c>
      <c r="K74" s="16" t="e">
        <v>#N/A</v>
      </c>
      <c r="L74" s="20" t="e">
        <v>#N/A</v>
      </c>
      <c r="M74" s="20"/>
      <c r="N74" s="35" t="str">
        <f t="shared" si="8"/>
        <v>Yes</v>
      </c>
      <c r="O74" s="36" t="str">
        <f t="shared" si="9"/>
        <v>Yes</v>
      </c>
      <c r="P74" s="36" t="str">
        <f t="shared" si="10"/>
        <v>Yes</v>
      </c>
      <c r="Q74" s="36" t="str">
        <f t="shared" si="11"/>
        <v>Yes</v>
      </c>
      <c r="R74" s="36" t="str">
        <f t="shared" si="12"/>
        <v>Yes</v>
      </c>
      <c r="S74" s="36" t="str">
        <f t="shared" si="15"/>
        <v>Yes</v>
      </c>
      <c r="T74" s="36" t="str">
        <f t="shared" si="13"/>
        <v>No</v>
      </c>
      <c r="U74" s="37" t="str">
        <f t="shared" si="14"/>
        <v>Yes</v>
      </c>
    </row>
    <row r="75" spans="2:21" ht="15.75" thickBot="1" x14ac:dyDescent="0.3">
      <c r="B75" s="23" t="s">
        <v>43</v>
      </c>
      <c r="C75" s="14" t="s">
        <v>17</v>
      </c>
      <c r="D75" s="25">
        <v>4081.29</v>
      </c>
      <c r="E75" s="25">
        <v>1020.3225</v>
      </c>
      <c r="F75" s="25">
        <v>27.674999999999997</v>
      </c>
      <c r="G75" s="25">
        <v>147.47208672086722</v>
      </c>
      <c r="H75" s="34">
        <v>0</v>
      </c>
      <c r="I75" s="25">
        <v>88.4</v>
      </c>
      <c r="J75" s="25" t="e">
        <v>#N/A</v>
      </c>
      <c r="K75" s="25" t="e">
        <v>#N/A</v>
      </c>
      <c r="L75" s="15" t="e">
        <v>#N/A</v>
      </c>
      <c r="M75" s="15"/>
      <c r="N75" s="38" t="str">
        <f t="shared" si="8"/>
        <v>Yes</v>
      </c>
      <c r="O75" s="39" t="str">
        <f t="shared" si="9"/>
        <v>Yes</v>
      </c>
      <c r="P75" s="39" t="str">
        <f t="shared" si="10"/>
        <v>Yes</v>
      </c>
      <c r="Q75" s="39" t="str">
        <f t="shared" si="11"/>
        <v>Yes</v>
      </c>
      <c r="R75" s="39" t="str">
        <f t="shared" si="12"/>
        <v>Yes</v>
      </c>
      <c r="S75" s="36" t="str">
        <f t="shared" si="15"/>
        <v>Yes</v>
      </c>
      <c r="T75" s="39" t="str">
        <f t="shared" si="13"/>
        <v>No</v>
      </c>
      <c r="U75" s="37" t="str">
        <f t="shared" si="14"/>
        <v>Yes</v>
      </c>
    </row>
    <row r="76" spans="2:21" ht="15.75" thickBot="1" x14ac:dyDescent="0.3">
      <c r="B76" s="26"/>
      <c r="C76" s="13"/>
      <c r="D76" s="27"/>
      <c r="E76" s="28"/>
      <c r="F76" s="13"/>
      <c r="G76" s="13"/>
      <c r="H76" s="27"/>
      <c r="I76" s="28"/>
      <c r="J76" s="28"/>
      <c r="K76" s="28"/>
      <c r="L76" s="13"/>
      <c r="M76" s="13"/>
      <c r="N76" s="27"/>
      <c r="O76" s="28"/>
      <c r="P76" s="28"/>
      <c r="Q76" s="28"/>
      <c r="R76" s="28"/>
      <c r="S76" s="28"/>
      <c r="T76" s="28"/>
      <c r="U76" s="29"/>
    </row>
    <row r="77" spans="2:21" ht="15.75" thickBot="1" x14ac:dyDescent="0.3">
      <c r="B77" s="83" t="s">
        <v>188</v>
      </c>
      <c r="C77" s="84"/>
      <c r="D77" s="84"/>
      <c r="E77" s="84"/>
      <c r="F77" s="84"/>
      <c r="G77" s="84"/>
      <c r="H77" s="84"/>
      <c r="I77" s="84"/>
      <c r="J77" s="84"/>
      <c r="K77" s="84"/>
      <c r="L77" s="84"/>
      <c r="M77" s="84"/>
      <c r="N77" s="84"/>
      <c r="O77" s="84"/>
      <c r="P77" s="84"/>
      <c r="Q77" s="84"/>
      <c r="R77" s="84"/>
      <c r="S77" s="84"/>
      <c r="T77" s="84"/>
      <c r="U77" s="85"/>
    </row>
  </sheetData>
  <mergeCells count="9">
    <mergeCell ref="B1:E1"/>
    <mergeCell ref="B77:U77"/>
    <mergeCell ref="B3:U3"/>
    <mergeCell ref="B4:C5"/>
    <mergeCell ref="D4:G5"/>
    <mergeCell ref="J5:L5"/>
    <mergeCell ref="H4:L4"/>
    <mergeCell ref="M4:M5"/>
    <mergeCell ref="N4:U5"/>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Testing Summary</vt:lpstr>
      <vt:lpstr>Reported Dist. Data</vt:lpstr>
      <vt:lpstr>Example Testing Summary</vt:lpstr>
      <vt:lpstr>Example Reported Dist.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Feldman</dc:creator>
  <cp:lastModifiedBy>Aaron Feldman</cp:lastModifiedBy>
  <dcterms:created xsi:type="dcterms:W3CDTF">2020-08-06T20:23:16Z</dcterms:created>
  <dcterms:modified xsi:type="dcterms:W3CDTF">2026-03-21T10:40:58Z</dcterms:modified>
</cp:coreProperties>
</file>